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FEB" sheetId="1" state="visible" r:id="rId3"/>
    <sheet name="MAR" sheetId="2" state="visible" r:id="rId4"/>
    <sheet name="APR" sheetId="3" state="visible" r:id="rId5"/>
    <sheet name="MAY" sheetId="4" state="visible" r:id="rId6"/>
    <sheet name="JUN" sheetId="5" state="visible" r:id="rId7"/>
    <sheet name="JUL" sheetId="6" state="visible" r:id="rId8"/>
    <sheet name="AUG" sheetId="7" state="visible" r:id="rId9"/>
    <sheet name="YEAR TO DATE POINTS" sheetId="8" state="hidden" r:id="rId10"/>
    <sheet name="COMP STATS" sheetId="9" state="hidden" r:id="rId11"/>
    <sheet name="LOOKUP TABLE" sheetId="10" state="hidden" r:id="rId12"/>
  </sheets>
  <externalReferences>
    <externalReference r:id="rId13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<sst xmlns="http://schemas.openxmlformats.org/spreadsheetml/2006/main" count="1618" uniqueCount="109">
  <si>
    <t xml:space="preserve">Manukau Photographic Society</t>
  </si>
  <si>
    <t xml:space="preserve">POINTS – FEB 26</t>
  </si>
  <si>
    <r>
      <rPr>
        <b val="true"/>
        <sz val="12"/>
        <color theme="1"/>
        <rFont val="Calibri"/>
        <family val="2"/>
        <charset val="1"/>
      </rPr>
      <t xml:space="preserve">Set Subject:</t>
    </r>
    <r>
      <rPr>
        <sz val="12"/>
        <color rgb="FF000000"/>
        <rFont val="Calibri"/>
        <family val="2"/>
        <charset val="1"/>
      </rPr>
      <t xml:space="preserve"> Animals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</si>
  <si>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Janet Munnings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</si>
  <si>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Old Keeping Watch by Allysa Carberry</t>
    </r>
  </si>
  <si>
    <t xml:space="preserve"> </t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</si>
  <si>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Amy by Lynn Fothergill</t>
    </r>
  </si>
  <si>
    <t xml:space="preserve">SET</t>
  </si>
  <si>
    <t xml:space="preserve">OPEN</t>
  </si>
  <si>
    <t xml:space="preserve">FEB</t>
  </si>
  <si>
    <t xml:space="preserve">YEAR TO DATE</t>
  </si>
  <si>
    <t xml:space="preserve">SET POINTS</t>
  </si>
  <si>
    <t xml:space="preserve">OPEN POINTS</t>
  </si>
  <si>
    <t xml:space="preserve">MEMBER</t>
  </si>
  <si>
    <t xml:space="preserve">Extra</t>
  </si>
  <si>
    <t xml:space="preserve">Points</t>
  </si>
  <si>
    <t xml:space="preserve">No.</t>
  </si>
  <si>
    <t xml:space="preserve">Bonus</t>
  </si>
  <si>
    <t xml:space="preserve">NEWCOMER</t>
  </si>
  <si>
    <t xml:space="preserve">Set</t>
  </si>
  <si>
    <t xml:space="preserve">Open</t>
  </si>
  <si>
    <t xml:space="preserve">Grade</t>
  </si>
  <si>
    <t xml:space="preserve">Total</t>
  </si>
  <si>
    <t xml:space="preserve">Point</t>
  </si>
  <si>
    <t xml:space="preserve">Entries</t>
  </si>
  <si>
    <t xml:space="preserve">Avg</t>
  </si>
  <si>
    <t xml:space="preserve">Aggr</t>
  </si>
  <si>
    <t xml:space="preserve">Aaron Potter</t>
  </si>
  <si>
    <t xml:space="preserve">_</t>
  </si>
  <si>
    <t xml:space="preserve">M</t>
  </si>
  <si>
    <t xml:space="preserve">A</t>
  </si>
  <si>
    <t xml:space="preserve">Allysa Carberry</t>
  </si>
  <si>
    <t xml:space="preserve">H</t>
  </si>
  <si>
    <t xml:space="preserve">HC</t>
  </si>
  <si>
    <t xml:space="preserve">Bryan Lay Yee</t>
  </si>
  <si>
    <t xml:space="preserve">Chris Otter</t>
  </si>
  <si>
    <t xml:space="preserve">D Gillbanks</t>
  </si>
  <si>
    <t xml:space="preserve">Fumiko Ono</t>
  </si>
  <si>
    <t xml:space="preserve">Linda Thorne</t>
  </si>
  <si>
    <t xml:space="preserve">Lynn Fothergill</t>
  </si>
  <si>
    <t xml:space="preserve">Phil Chase</t>
  </si>
  <si>
    <t xml:space="preserve">Rebecca Ronald</t>
  </si>
  <si>
    <t xml:space="preserve">Wayne Thornton</t>
  </si>
  <si>
    <t xml:space="preserve">POINTS – MAR 26</t>
  </si>
  <si>
    <r>
      <rPr>
        <b val="true"/>
        <sz val="12"/>
        <color theme="1"/>
        <rFont val="Calibri"/>
        <family val="2"/>
        <charset val="1"/>
      </rPr>
      <t xml:space="preserve">Set Subject:</t>
    </r>
    <r>
      <rPr>
        <sz val="12"/>
        <color rgb="FF000000"/>
        <rFont val="Calibri"/>
        <family val="2"/>
        <charset val="1"/>
      </rPr>
      <t xml:space="preserve"> Patterns in Nature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</si>
  <si>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Sheryl Williams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</si>
  <si>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Fern Frequency by Chris Otter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</si>
  <si>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Digger by D Gillbanks</t>
    </r>
  </si>
  <si>
    <t xml:space="preserve">MAR</t>
  </si>
  <si>
    <t xml:space="preserve">POINTS – APR 26</t>
  </si>
  <si>
    <r>
      <rPr>
        <b val="true"/>
        <sz val="12"/>
        <color theme="1"/>
        <rFont val="Calibri"/>
        <family val="2"/>
        <charset val="1"/>
      </rPr>
      <t xml:space="preserve">Set Subject:</t>
    </r>
    <r>
      <rPr>
        <sz val="12"/>
        <color rgb="FF000000"/>
        <rFont val="Calibri"/>
        <family val="2"/>
        <charset val="1"/>
      </rPr>
      <t xml:space="preserve"> Blur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</si>
  <si>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Jenny Dowling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</si>
  <si>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Trio by Bryan Lay Yee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</si>
  <si>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Girl Power by Lynn Fothergill</t>
    </r>
  </si>
  <si>
    <t xml:space="preserve">APR</t>
  </si>
  <si>
    <t xml:space="preserve">POINTS – MAY 26</t>
  </si>
  <si>
    <r>
      <rPr>
        <b val="true"/>
        <sz val="12"/>
        <color theme="1"/>
        <rFont val="Calibri"/>
        <family val="2"/>
        <charset val="1"/>
      </rPr>
      <t xml:space="preserve">Set Subject: </t>
    </r>
    <r>
      <rPr>
        <sz val="12"/>
        <color theme="1"/>
        <rFont val="Calibri"/>
        <family val="2"/>
        <charset val="1"/>
      </rPr>
      <t xml:space="preserve">Landscape/Seascape/Skyscape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</si>
  <si>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Gary McClintock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</si>
  <si>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Ihumatao Sunset by Phil Chase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</si>
  <si>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Surfers by Fumiko Ono</t>
    </r>
  </si>
  <si>
    <t xml:space="preserve">MAY</t>
  </si>
  <si>
    <t xml:space="preserve">POINTS – JUN 26</t>
  </si>
  <si>
    <r>
      <rPr>
        <b val="true"/>
        <sz val="12"/>
        <color theme="1"/>
        <rFont val="Calibri"/>
        <family val="2"/>
        <charset val="1"/>
      </rPr>
      <t xml:space="preserve">Set Subject: </t>
    </r>
    <r>
      <rPr>
        <sz val="12"/>
        <color theme="1"/>
        <rFont val="Calibri"/>
        <family val="2"/>
        <charset val="1"/>
      </rPr>
      <t xml:space="preserve">Dots, Dashes or Diagonals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</si>
  <si>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Warm Hearted by Fumiko Ono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</si>
  <si>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It’s Raining Pee by Allysa Carberry</t>
    </r>
  </si>
  <si>
    <t xml:space="preserve">JUN</t>
  </si>
  <si>
    <t xml:space="preserve">POINTS – JUL 26</t>
  </si>
  <si>
    <r>
      <rPr>
        <b val="true"/>
        <sz val="12"/>
        <color theme="1"/>
        <rFont val="Calibri"/>
        <family val="2"/>
        <charset val="1"/>
      </rPr>
      <t xml:space="preserve">Set Subject: </t>
    </r>
    <r>
      <rPr>
        <sz val="12"/>
        <color theme="1"/>
        <rFont val="Calibri"/>
        <family val="2"/>
        <charset val="1"/>
      </rPr>
      <t xml:space="preserve">Monochrome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</si>
  <si>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Eric Johnston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</si>
  <si>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Rediator by Wayne Thornton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</si>
  <si>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Life in Khari Boali, Old Delhi by Lynn Fothergill</t>
    </r>
  </si>
  <si>
    <t xml:space="preserve">JUL</t>
  </si>
  <si>
    <t xml:space="preserve">POINTS – AUG 26</t>
  </si>
  <si>
    <r>
      <rPr>
        <b val="true"/>
        <sz val="12"/>
        <color theme="1"/>
        <rFont val="Calibri"/>
        <family val="2"/>
        <charset val="1"/>
      </rPr>
      <t xml:space="preserve">Set Subject: </t>
    </r>
    <r>
      <rPr>
        <sz val="12"/>
        <color theme="1"/>
        <rFont val="Calibri"/>
        <family val="2"/>
        <charset val="1"/>
      </rPr>
      <t xml:space="preserve">Water</t>
    </r>
  </si>
  <si>
    <r>
      <rPr>
        <b val="true"/>
        <sz val="12"/>
        <color theme="1"/>
        <rFont val="Calibri"/>
        <family val="2"/>
        <charset val="1"/>
      </rPr>
      <t xml:space="preserve">Judge:</t>
    </r>
    <r>
      <rPr>
        <sz val="12"/>
        <color rgb="FF000000"/>
        <rFont val="Calibri"/>
        <family val="2"/>
        <charset val="1"/>
      </rPr>
      <t xml:space="preserve"> Lee Riley</t>
    </r>
  </si>
  <si>
    <r>
      <rPr>
        <b val="true"/>
        <sz val="12"/>
        <color theme="1"/>
        <rFont val="Calibri"/>
        <family val="2"/>
        <charset val="1"/>
      </rPr>
      <t xml:space="preserve">Set Image of the Night:</t>
    </r>
    <r>
      <rPr>
        <sz val="12"/>
        <color rgb="FF000000"/>
        <rFont val="Calibri"/>
        <family val="2"/>
        <charset val="1"/>
      </rPr>
      <t xml:space="preserve"> Dew on Dandelion Pappus by Phil Chase</t>
    </r>
  </si>
  <si>
    <r>
      <rPr>
        <b val="true"/>
        <sz val="12"/>
        <color theme="1"/>
        <rFont val="Calibri"/>
        <family val="2"/>
        <charset val="1"/>
      </rPr>
      <t xml:space="preserve">Open Image of the Night:</t>
    </r>
    <r>
      <rPr>
        <sz val="12"/>
        <color rgb="FF000000"/>
        <rFont val="Calibri"/>
        <family val="2"/>
        <charset val="1"/>
      </rPr>
      <t xml:space="preserve"> Water is Life by Allysa Carberry</t>
    </r>
  </si>
  <si>
    <t xml:space="preserve">AUG</t>
  </si>
  <si>
    <t xml:space="preserve">Hc</t>
  </si>
  <si>
    <t xml:space="preserve">MPS</t>
  </si>
  <si>
    <t xml:space="preserve">Year to Date Points</t>
  </si>
  <si>
    <t xml:space="preserve">SEP</t>
  </si>
  <si>
    <t xml:space="preserve">OCT</t>
  </si>
  <si>
    <t xml:space="preserve">NOV</t>
  </si>
  <si>
    <t xml:space="preserve">NAME</t>
  </si>
  <si>
    <t xml:space="preserve">Entry</t>
  </si>
  <si>
    <t xml:space="preserve">MPS Competition Statistics 2026</t>
  </si>
  <si>
    <t xml:space="preserve">Members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</si>
  <si>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</si>
  <si>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</si>
  <si>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</si>
  <si>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</si>
  <si>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</si>
  <si>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</si>
  <si>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</si>
  <si>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</si>
  <si>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</si>
  <si>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</si>
  <si>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2026 Newcomers H's</t>
  </si>
  <si>
    <t xml:space="preserve">Start Date</t>
  </si>
  <si>
    <t xml:space="preserve">2026 Top Points</t>
  </si>
  <si>
    <t xml:space="preserve">1st</t>
  </si>
  <si>
    <t xml:space="preserve">2nd</t>
  </si>
  <si>
    <t xml:space="preserve">3rd</t>
  </si>
  <si>
    <t xml:space="preserve">Highest Aggregate</t>
  </si>
  <si>
    <t xml:space="preserve">Set Subject</t>
  </si>
  <si>
    <t xml:space="preserve">Open Subject</t>
  </si>
  <si>
    <t xml:space="preserve">Score</t>
  </si>
  <si>
    <t xml:space="preserve">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</si>
</sst>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dd/mm/yy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1"/>
    </font>
    <font>
      <b val="true"/>
      <sz val="18"/>
      <color theme="1"/>
      <name val="Calibri"/>
      <family val="2"/>
      <charset val="1"/>
    </font>
    <font>
      <b val="true"/>
      <sz val="24"/>
      <color theme="1"/>
      <name val="Calibri"/>
      <family val="2"/>
      <charset val="1"/>
    </font>
    <font>
      <b val="true"/>
      <sz val="20"/>
      <color theme="1"/>
      <name val="Calibri"/>
      <family val="2"/>
      <charset val="1"/>
    </font>
    <font>
      <b val="true"/>
      <sz val="22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b val="true"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theme="4" tint="0.5999"/>
        <bgColor rgb="FFB7DEE8"/>
      </patternFill>
    </fill>
    <fill>
      <patternFill patternType="solid">
        <fgColor theme="4" tint="0.3999"/>
        <bgColor rgb="FF8EB4E3"/>
      </patternFill>
    </fill>
    <fill>
      <patternFill patternType="solid">
        <fgColor theme="7" tint="0.5999"/>
        <bgColor rgb="FFB9CDE5"/>
      </patternFill>
    </fill>
    <fill>
      <patternFill patternType="solid">
        <fgColor theme="7" tint="0.3999"/>
        <bgColor rgb="FF95B3D7"/>
      </patternFill>
    </fill>
    <fill>
      <patternFill patternType="solid">
        <fgColor theme="6" tint="0.7999"/>
        <bgColor rgb="FFEEECE1"/>
      </patternFill>
    </fill>
    <fill>
      <patternFill patternType="solid">
        <fgColor theme="2"/>
        <bgColor rgb="FFEBF1DE"/>
      </patternFill>
    </fill>
    <fill>
      <patternFill patternType="solid">
        <fgColor theme="4" tint="0.7999"/>
        <bgColor rgb="FFDBEEF4"/>
      </patternFill>
    </fill>
    <fill>
      <patternFill patternType="solid">
        <fgColor theme="6" tint="0.5999"/>
        <bgColor rgb="FFDDD9C3"/>
      </patternFill>
    </fill>
    <fill>
      <patternFill patternType="solid">
        <fgColor theme="2" tint="-0.1"/>
        <bgColor rgb="FFD7E4BD"/>
      </patternFill>
    </fill>
    <fill>
      <patternFill patternType="solid">
        <fgColor theme="8" tint="0.7999"/>
        <bgColor rgb="FFDCE6F2"/>
      </patternFill>
    </fill>
    <fill>
      <patternFill patternType="solid">
        <fgColor theme="7" tint="0.7999"/>
        <bgColor rgb="FFDCE6F2"/>
      </patternFill>
    </fill>
    <fill>
      <patternFill patternType="solid">
        <fgColor theme="8" tint="0.3999"/>
        <bgColor rgb="FF8EB4E3"/>
      </patternFill>
    </fill>
    <fill>
      <patternFill patternType="solid">
        <fgColor theme="3" tint="0.5999"/>
        <bgColor rgb="FF95B3D7"/>
      </patternFill>
    </fill>
    <fill>
      <patternFill patternType="solid">
        <fgColor rgb="FF92D050"/>
        <bgColor rgb="FF93CDDD"/>
      </patternFill>
    </fill>
    <fill>
      <patternFill patternType="solid">
        <fgColor theme="8" tint="0.5999"/>
        <bgColor rgb="FFB9CDE5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8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9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4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5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1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6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7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8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9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1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4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6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7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1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8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9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6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7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9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1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1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11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6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6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6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1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14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1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9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6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6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6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5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3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1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3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14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15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3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CE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8EB4E3"/>
      <rgbColor rgb="FF993366"/>
      <rgbColor rgb="FFEBF1DE"/>
      <rgbColor rgb="FFDBEEF4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E6E0EC"/>
      <rgbColor rgb="FF93CDDD"/>
      <rgbColor rgb="FFB7DEE8"/>
      <rgbColor rgb="FFB3A2C7"/>
      <rgbColor rgb="FFDDD9C3"/>
      <rgbColor rgb="FF3366FF"/>
      <rgbColor rgb="FF33CCCC"/>
      <rgbColor rgb="FF92D050"/>
      <rgbColor rgb="FFFFCC00"/>
      <rgbColor rgb="FFFF9900"/>
      <rgbColor rgb="FFFF6600"/>
      <rgbColor rgb="FF666699"/>
      <rgbColor rgb="FF95B3D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externalLink" Target="externalLinks/externalLink1.xml"/><Relationship Id="rId1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NAS87264C/Users/OEM/Documents/MPS/MPS%20Points/MPS%20Points%202014/MPS%20Points%202013/MPS%20Points%202013_SEP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B"/>
      <sheetName val="MAR"/>
      <sheetName val="APR"/>
      <sheetName val="MAY"/>
      <sheetName val="JUN"/>
      <sheetName val="JUL"/>
      <sheetName val="YEAR TO DATE POINTS"/>
      <sheetName val="COMP STATS"/>
      <sheetName val="LOOKUP TABLE"/>
      <sheetName val="AUG"/>
      <sheetName val="SEP"/>
      <sheetName val="OCT"/>
      <sheetName val="N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_</v>
          </cell>
          <cell r="B2">
            <v>0</v>
          </cell>
        </row>
        <row r="3">
          <cell r="A3" t="str">
            <v>E</v>
          </cell>
          <cell r="B3">
            <v>0</v>
          </cell>
        </row>
        <row r="4">
          <cell r="A4" t="str">
            <v>A</v>
          </cell>
          <cell r="B4">
            <v>4</v>
          </cell>
        </row>
        <row r="5">
          <cell r="A5" t="str">
            <v>M</v>
          </cell>
          <cell r="B5">
            <v>6</v>
          </cell>
        </row>
        <row r="6">
          <cell r="A6" t="str">
            <v>HC</v>
          </cell>
          <cell r="B6">
            <v>8</v>
          </cell>
        </row>
        <row r="7">
          <cell r="A7" t="str">
            <v>H</v>
          </cell>
          <cell r="B7">
            <v>10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1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2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3</v>
      </c>
      <c r="R4" s="18"/>
      <c r="S4" s="20"/>
      <c r="T4" s="18"/>
      <c r="U4" s="18"/>
      <c r="V4" s="21" t="s">
        <v>4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3" t="s">
        <v>6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9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29</v>
      </c>
      <c r="G10" s="84" t="s">
        <v>30</v>
      </c>
      <c r="H10" s="84" t="s">
        <v>30</v>
      </c>
      <c r="I10" s="85" t="n">
        <f aca="false">SUM(AJ10:AL10)</f>
        <v>14</v>
      </c>
      <c r="J10" s="86" t="n">
        <f aca="false">AN10</f>
        <v>1</v>
      </c>
      <c r="K10" s="87" t="n">
        <f aca="false">AO10</f>
        <v>15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3</v>
      </c>
      <c r="V10" s="92"/>
      <c r="W10" s="93" t="n">
        <f aca="false">SUM(K10,T10,V10)</f>
        <v>15</v>
      </c>
      <c r="X10" s="94"/>
      <c r="Y10" s="87" t="n">
        <v>15</v>
      </c>
      <c r="Z10" s="90" t="n">
        <v>0</v>
      </c>
      <c r="AA10" s="95" t="n">
        <v>3</v>
      </c>
      <c r="AB10" s="96" t="n">
        <v>0</v>
      </c>
      <c r="AC10" s="97" t="n">
        <v>5</v>
      </c>
      <c r="AD10" s="98" t="n">
        <v>15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6</v>
      </c>
      <c r="AK10" s="39" t="n">
        <f aca="false">VLOOKUP(G10,'[1]LOOKUP TABLE'!$A$2:$B$7,2,FALSE())</f>
        <v>4</v>
      </c>
      <c r="AL10" s="39" t="n">
        <f aca="false">VLOOKUP(H10,'[1]LOOKUP TABLE'!$A$2:$B$7,2,FALSE())</f>
        <v>4</v>
      </c>
      <c r="AM10" s="100" t="n">
        <f aca="false">COUNTIF(AG10:AL10,"&gt;=2")</f>
        <v>3</v>
      </c>
      <c r="AN10" s="101" t="n">
        <f aca="false">IF(AM10&gt;1,1,0)</f>
        <v>1</v>
      </c>
      <c r="AO10" s="102" t="n">
        <f aca="false">SUM(AG10:AL10,AN10)</f>
        <v>15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32</v>
      </c>
      <c r="G11" s="84" t="s">
        <v>33</v>
      </c>
      <c r="H11" s="84" t="s">
        <v>28</v>
      </c>
      <c r="I11" s="85" t="n">
        <f aca="false">SUM(AJ11:AL11)</f>
        <v>18</v>
      </c>
      <c r="J11" s="86" t="n">
        <f aca="false">AN11</f>
        <v>1</v>
      </c>
      <c r="K11" s="87" t="n">
        <f aca="false">AO11</f>
        <v>19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33</v>
      </c>
      <c r="Q11" s="89" t="s">
        <v>28</v>
      </c>
      <c r="R11" s="89" t="s">
        <v>28</v>
      </c>
      <c r="S11" s="89" t="n">
        <f aca="false">SUM(AS11:AU11)</f>
        <v>8</v>
      </c>
      <c r="T11" s="90" t="n">
        <f aca="false">SUM(AW11)</f>
        <v>8</v>
      </c>
      <c r="U11" s="108" t="n">
        <f aca="false">SUM(AM11,AV11)</f>
        <v>3</v>
      </c>
      <c r="V11" s="109" t="n">
        <v>1</v>
      </c>
      <c r="W11" s="93" t="n">
        <f aca="false">SUM(K11,T11,V11)</f>
        <v>28</v>
      </c>
      <c r="X11" s="94"/>
      <c r="Y11" s="87" t="n">
        <v>19</v>
      </c>
      <c r="Z11" s="90" t="n">
        <v>8</v>
      </c>
      <c r="AA11" s="95" t="n">
        <v>3</v>
      </c>
      <c r="AB11" s="110" t="n">
        <v>1</v>
      </c>
      <c r="AC11" s="97" t="n">
        <v>9.33333333333333</v>
      </c>
      <c r="AD11" s="111" t="n">
        <v>28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10</v>
      </c>
      <c r="AK11" s="114" t="n">
        <f aca="false">VLOOKUP(G11,'[1]LOOKUP TABLE'!$A$2:$B$7,2,FALSE())</f>
        <v>8</v>
      </c>
      <c r="AL11" s="114" t="n">
        <f aca="false">VLOOKUP(H11,'[1]LOOKUP TABLE'!$A$2:$B$7,2,FALSE())</f>
        <v>0</v>
      </c>
      <c r="AM11" s="115" t="n">
        <f aca="false">COUNTIF(AG11:AL11,"&gt;=2")</f>
        <v>2</v>
      </c>
      <c r="AN11" s="116" t="n">
        <f aca="false">IF(AM11&gt;1,1,0)</f>
        <v>1</v>
      </c>
      <c r="AO11" s="117" t="n">
        <f aca="false">SUM(AG11:AL11,AN11)</f>
        <v>19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8</v>
      </c>
      <c r="AT11" s="119" t="n">
        <f aca="false">VLOOKUP(Q11,'[1]LOOKUP TABLE'!$A$2:$B$7,2,FALSE())</f>
        <v>0</v>
      </c>
      <c r="AU11" s="119" t="n">
        <f aca="false">VLOOKUP(R11,'[1]LOOKUP TABLE'!$A$2:$B$7,2,FALSE())</f>
        <v>0</v>
      </c>
      <c r="AV11" s="120" t="n">
        <f aca="false">COUNTIF(AP11:AU11,"&gt;=2")</f>
        <v>1</v>
      </c>
      <c r="AW11" s="121" t="n">
        <f aca="false">SUM(AP11:AU11)</f>
        <v>8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33</v>
      </c>
      <c r="G12" s="84" t="s">
        <v>32</v>
      </c>
      <c r="H12" s="84" t="s">
        <v>29</v>
      </c>
      <c r="I12" s="85" t="n">
        <f aca="false">SUM(AJ12:AL12)</f>
        <v>24</v>
      </c>
      <c r="J12" s="86" t="n">
        <f aca="false">AN12</f>
        <v>1</v>
      </c>
      <c r="K12" s="87" t="n">
        <f aca="false">AO12</f>
        <v>25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25</v>
      </c>
      <c r="X12" s="94"/>
      <c r="Y12" s="87" t="n">
        <v>25</v>
      </c>
      <c r="Z12" s="90" t="n">
        <v>0</v>
      </c>
      <c r="AA12" s="95" t="n">
        <v>3</v>
      </c>
      <c r="AB12" s="110" t="n">
        <v>0</v>
      </c>
      <c r="AC12" s="97" t="n">
        <v>8.33333333333333</v>
      </c>
      <c r="AD12" s="111" t="n">
        <v>25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8</v>
      </c>
      <c r="AK12" s="85" t="n">
        <f aca="false">VLOOKUP(G12,'[1]LOOKUP TABLE'!$A$2:$B$7,2,FALSE())</f>
        <v>10</v>
      </c>
      <c r="AL12" s="85" t="n">
        <f aca="false">VLOOKUP(H12,'[1]LOOKUP TABLE'!$A$2:$B$7,2,FALSE())</f>
        <v>6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25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30</v>
      </c>
      <c r="G13" s="84" t="s">
        <v>30</v>
      </c>
      <c r="H13" s="84" t="s">
        <v>28</v>
      </c>
      <c r="I13" s="85" t="n">
        <f aca="false">SUM(AJ13:AL13)</f>
        <v>8</v>
      </c>
      <c r="J13" s="86" t="n">
        <f aca="false">AN13</f>
        <v>1</v>
      </c>
      <c r="K13" s="87" t="n">
        <f aca="false">AO13</f>
        <v>9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32</v>
      </c>
      <c r="Q13" s="89" t="s">
        <v>28</v>
      </c>
      <c r="R13" s="89" t="s">
        <v>28</v>
      </c>
      <c r="S13" s="89" t="n">
        <f aca="false">SUM(AS13:AU13)</f>
        <v>10</v>
      </c>
      <c r="T13" s="90" t="n">
        <f aca="false">SUM(AW13)</f>
        <v>10</v>
      </c>
      <c r="U13" s="108" t="n">
        <f aca="false">SUM(AM13,AV13)</f>
        <v>3</v>
      </c>
      <c r="V13" s="109"/>
      <c r="W13" s="93" t="n">
        <f aca="false">SUM(K13,T13,V13)</f>
        <v>19</v>
      </c>
      <c r="X13" s="94"/>
      <c r="Y13" s="87" t="n">
        <v>9</v>
      </c>
      <c r="Z13" s="90" t="n">
        <v>10</v>
      </c>
      <c r="AA13" s="95" t="n">
        <v>3</v>
      </c>
      <c r="AB13" s="110" t="n">
        <v>0</v>
      </c>
      <c r="AC13" s="97" t="n">
        <v>6.33333333333333</v>
      </c>
      <c r="AD13" s="111" t="n">
        <v>19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4</v>
      </c>
      <c r="AK13" s="85" t="n">
        <f aca="false">VLOOKUP(G13,'[1]LOOKUP TABLE'!$A$2:$B$7,2,FALSE())</f>
        <v>4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9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10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10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29</v>
      </c>
      <c r="G14" s="84" t="s">
        <v>32</v>
      </c>
      <c r="H14" s="84" t="s">
        <v>28</v>
      </c>
      <c r="I14" s="85" t="n">
        <f aca="false">SUM(AJ14:AL14)</f>
        <v>16</v>
      </c>
      <c r="J14" s="86" t="n">
        <f aca="false">AN14</f>
        <v>1</v>
      </c>
      <c r="K14" s="87" t="n">
        <f aca="false">AO14</f>
        <v>17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33</v>
      </c>
      <c r="Q14" s="89" t="s">
        <v>28</v>
      </c>
      <c r="R14" s="89" t="s">
        <v>28</v>
      </c>
      <c r="S14" s="89" t="n">
        <f aca="false">SUM(AS14:AU14)</f>
        <v>8</v>
      </c>
      <c r="T14" s="90" t="n">
        <f aca="false">SUM(AW14)</f>
        <v>8</v>
      </c>
      <c r="U14" s="108" t="n">
        <f aca="false">SUM(AM14,AV14)</f>
        <v>3</v>
      </c>
      <c r="V14" s="109"/>
      <c r="W14" s="93" t="n">
        <f aca="false">SUM(K14,T14,V14)</f>
        <v>25</v>
      </c>
      <c r="X14" s="94"/>
      <c r="Y14" s="87" t="n">
        <v>17</v>
      </c>
      <c r="Z14" s="90" t="n">
        <v>8</v>
      </c>
      <c r="AA14" s="95" t="n">
        <v>3</v>
      </c>
      <c r="AB14" s="110" t="n">
        <v>0</v>
      </c>
      <c r="AC14" s="97" t="n">
        <v>8.33333333333333</v>
      </c>
      <c r="AD14" s="111" t="n">
        <v>25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6</v>
      </c>
      <c r="AK14" s="85" t="n">
        <f aca="false">VLOOKUP(G14,'[1]LOOKUP TABLE'!$A$2:$B$7,2,FALSE())</f>
        <v>10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17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8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8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28</v>
      </c>
      <c r="H15" s="84" t="s">
        <v>28</v>
      </c>
      <c r="I15" s="85" t="n">
        <f aca="false">SUM(AJ15:AL15)</f>
        <v>8</v>
      </c>
      <c r="J15" s="86" t="n">
        <f aca="false">AN15</f>
        <v>0</v>
      </c>
      <c r="K15" s="87" t="n">
        <f aca="false">AO15</f>
        <v>8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29</v>
      </c>
      <c r="Q15" s="89" t="s">
        <v>32</v>
      </c>
      <c r="R15" s="89" t="s">
        <v>28</v>
      </c>
      <c r="S15" s="89" t="n">
        <f aca="false">SUM(AS15:AU15)</f>
        <v>16</v>
      </c>
      <c r="T15" s="90" t="n">
        <f aca="false">SUM(AW15)</f>
        <v>16</v>
      </c>
      <c r="U15" s="108" t="n">
        <f aca="false">SUM(AM15,AV15)</f>
        <v>3</v>
      </c>
      <c r="V15" s="109"/>
      <c r="W15" s="93" t="n">
        <f aca="false">SUM(K15,T15,V15)</f>
        <v>24</v>
      </c>
      <c r="X15" s="94"/>
      <c r="Y15" s="87" t="n">
        <v>8</v>
      </c>
      <c r="Z15" s="90" t="n">
        <v>16</v>
      </c>
      <c r="AA15" s="95" t="n">
        <v>3</v>
      </c>
      <c r="AB15" s="110" t="n">
        <v>0</v>
      </c>
      <c r="AC15" s="97" t="n">
        <v>8</v>
      </c>
      <c r="AD15" s="111" t="n">
        <v>24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0</v>
      </c>
      <c r="AL15" s="85" t="n">
        <f aca="false">VLOOKUP(H15,'[1]LOOKUP TABLE'!$A$2:$B$7,2,FALSE())</f>
        <v>0</v>
      </c>
      <c r="AM15" s="108" t="n">
        <f aca="false">COUNTIF(AG15:AL15,"&gt;=2")</f>
        <v>1</v>
      </c>
      <c r="AN15" s="86" t="n">
        <f aca="false">IF(AM15&gt;1,1,0)</f>
        <v>0</v>
      </c>
      <c r="AO15" s="87" t="n">
        <f aca="false">SUM(AG15:AL15,AN15)</f>
        <v>8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6</v>
      </c>
      <c r="AT15" s="89" t="n">
        <f aca="false">VLOOKUP(Q15,'[1]LOOKUP TABLE'!$A$2:$B$7,2,FALSE())</f>
        <v>10</v>
      </c>
      <c r="AU15" s="89" t="n">
        <f aca="false">VLOOKUP(R15,'[1]LOOKUP TABLE'!$A$2:$B$7,2,FALSE())</f>
        <v>0</v>
      </c>
      <c r="AV15" s="126" t="n">
        <f aca="false">COUNTIF(AP15:AU15,"&gt;=2")</f>
        <v>2</v>
      </c>
      <c r="AW15" s="127" t="n">
        <f aca="false">SUM(AP15:AU15)</f>
        <v>16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33</v>
      </c>
      <c r="G17" s="84" t="s">
        <v>33</v>
      </c>
      <c r="H17" s="84" t="s">
        <v>28</v>
      </c>
      <c r="I17" s="85" t="n">
        <f aca="false">SUM(AJ17:AL17)</f>
        <v>16</v>
      </c>
      <c r="J17" s="86" t="n">
        <f aca="false">AN17</f>
        <v>1</v>
      </c>
      <c r="K17" s="87" t="n">
        <f aca="false">AO17</f>
        <v>17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32</v>
      </c>
      <c r="Q17" s="89" t="s">
        <v>28</v>
      </c>
      <c r="R17" s="89" t="s">
        <v>28</v>
      </c>
      <c r="S17" s="89" t="n">
        <f aca="false">SUM(AS17:AU17)</f>
        <v>10</v>
      </c>
      <c r="T17" s="90" t="n">
        <f aca="false">SUM(AW17)</f>
        <v>10</v>
      </c>
      <c r="U17" s="108" t="n">
        <f aca="false">SUM(AM17,AV17)</f>
        <v>3</v>
      </c>
      <c r="V17" s="109" t="n">
        <v>1</v>
      </c>
      <c r="W17" s="93" t="n">
        <f aca="false">SUM(K17,T17,V17)</f>
        <v>28</v>
      </c>
      <c r="X17" s="94"/>
      <c r="Y17" s="87" t="n">
        <v>17</v>
      </c>
      <c r="Z17" s="90" t="n">
        <v>10</v>
      </c>
      <c r="AA17" s="95" t="n">
        <v>3</v>
      </c>
      <c r="AB17" s="110" t="n">
        <v>1</v>
      </c>
      <c r="AC17" s="97" t="n">
        <v>9.33333333333333</v>
      </c>
      <c r="AD17" s="111" t="n">
        <v>28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8</v>
      </c>
      <c r="AK17" s="85" t="n">
        <f aca="false">VLOOKUP(G17,'[1]LOOKUP TABLE'!$A$2:$B$7,2,FALSE())</f>
        <v>8</v>
      </c>
      <c r="AL17" s="85" t="n">
        <f aca="false">VLOOKUP(H17,'[1]LOOKUP TABLE'!$A$2:$B$7,2,FALSE())</f>
        <v>0</v>
      </c>
      <c r="AM17" s="108" t="n">
        <f aca="false">COUNTIF(AG17:AL17,"&gt;=2")</f>
        <v>2</v>
      </c>
      <c r="AN17" s="86" t="n">
        <f aca="false">IF(AM17&gt;1,1,0)</f>
        <v>1</v>
      </c>
      <c r="AO17" s="87" t="n">
        <f aca="false">SUM(AG17:AL17,AN17)</f>
        <v>17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10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1</v>
      </c>
      <c r="AW17" s="127" t="n">
        <f aca="false">SUM(AP17:AU17)</f>
        <v>10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33</v>
      </c>
      <c r="G18" s="84" t="s">
        <v>33</v>
      </c>
      <c r="H18" s="84" t="s">
        <v>28</v>
      </c>
      <c r="I18" s="85" t="n">
        <f aca="false">SUM(AJ18:AL18)</f>
        <v>16</v>
      </c>
      <c r="J18" s="86" t="n">
        <f aca="false">AN18</f>
        <v>1</v>
      </c>
      <c r="K18" s="87" t="n">
        <f aca="false">AO18</f>
        <v>17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32</v>
      </c>
      <c r="Q18" s="89" t="s">
        <v>28</v>
      </c>
      <c r="R18" s="89" t="s">
        <v>28</v>
      </c>
      <c r="S18" s="89" t="n">
        <f aca="false">SUM(AS18:AU18)</f>
        <v>10</v>
      </c>
      <c r="T18" s="90" t="n">
        <f aca="false">SUM(AW18)</f>
        <v>10</v>
      </c>
      <c r="U18" s="108" t="n">
        <f aca="false">SUM(AM18,AV18)</f>
        <v>3</v>
      </c>
      <c r="V18" s="109"/>
      <c r="W18" s="93" t="n">
        <f aca="false">SUM(K18,T18,V18)</f>
        <v>27</v>
      </c>
      <c r="X18" s="94"/>
      <c r="Y18" s="87" t="n">
        <v>17</v>
      </c>
      <c r="Z18" s="90" t="n">
        <v>10</v>
      </c>
      <c r="AA18" s="95" t="n">
        <v>3</v>
      </c>
      <c r="AB18" s="110" t="n">
        <v>0</v>
      </c>
      <c r="AC18" s="97" t="n">
        <v>9</v>
      </c>
      <c r="AD18" s="111" t="n">
        <v>27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8</v>
      </c>
      <c r="AK18" s="85" t="n">
        <f aca="false">VLOOKUP(G18,'[1]LOOKUP TABLE'!$A$2:$B$7,2,FALSE())</f>
        <v>8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17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10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10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28</v>
      </c>
      <c r="G19" s="84" t="s">
        <v>28</v>
      </c>
      <c r="H19" s="84" t="s">
        <v>28</v>
      </c>
      <c r="I19" s="85" t="n">
        <f aca="false">SUM(AJ19:AL19)</f>
        <v>0</v>
      </c>
      <c r="J19" s="86" t="n">
        <f aca="false">AN19</f>
        <v>0</v>
      </c>
      <c r="K19" s="87" t="n">
        <f aca="false">AO19</f>
        <v>0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0</v>
      </c>
      <c r="V19" s="109"/>
      <c r="W19" s="93" t="n">
        <f aca="false">SUM(K19,T19,V19)</f>
        <v>0</v>
      </c>
      <c r="X19" s="94"/>
      <c r="Y19" s="87" t="n">
        <v>0</v>
      </c>
      <c r="Z19" s="90" t="n">
        <v>0</v>
      </c>
      <c r="AA19" s="95" t="n">
        <v>0</v>
      </c>
      <c r="AB19" s="110" t="n">
        <v>0</v>
      </c>
      <c r="AC19" s="97"/>
      <c r="AD19" s="111" t="n">
        <v>0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0</v>
      </c>
      <c r="AK19" s="85" t="n">
        <f aca="false">VLOOKUP(G19,'[1]LOOKUP TABLE'!$A$2:$B$7,2,FALSE())</f>
        <v>0</v>
      </c>
      <c r="AL19" s="85" t="n">
        <f aca="false">VLOOKUP(H19,'[1]LOOKUP TABLE'!$A$2:$B$7,2,FALSE())</f>
        <v>0</v>
      </c>
      <c r="AM19" s="108" t="n">
        <f aca="false">COUNTIF(AG19:AL19,"&gt;=2")</f>
        <v>0</v>
      </c>
      <c r="AN19" s="86" t="n">
        <f aca="false">IF(AM19&gt;1,1,0)</f>
        <v>0</v>
      </c>
      <c r="AO19" s="87" t="n">
        <f aca="false">SUM(AG19:AL19,AN19)</f>
        <v>0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29</v>
      </c>
      <c r="G20" s="84" t="s">
        <v>33</v>
      </c>
      <c r="H20" s="84" t="s">
        <v>28</v>
      </c>
      <c r="I20" s="85" t="n">
        <f aca="false">SUM(AJ20:AL20)</f>
        <v>14</v>
      </c>
      <c r="J20" s="86" t="n">
        <f aca="false">AN20</f>
        <v>1</v>
      </c>
      <c r="K20" s="87" t="n">
        <f aca="false">AO20</f>
        <v>15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30</v>
      </c>
      <c r="Q20" s="89" t="s">
        <v>28</v>
      </c>
      <c r="R20" s="89" t="s">
        <v>28</v>
      </c>
      <c r="S20" s="89" t="n">
        <f aca="false">SUM(AS20:AU20)</f>
        <v>4</v>
      </c>
      <c r="T20" s="90" t="n">
        <f aca="false">SUM(AW20)</f>
        <v>4</v>
      </c>
      <c r="U20" s="108" t="n">
        <f aca="false">SUM(AM20,AV20)</f>
        <v>3</v>
      </c>
      <c r="V20" s="109"/>
      <c r="W20" s="93" t="n">
        <f aca="false">SUM(K20,T20,V20)</f>
        <v>19</v>
      </c>
      <c r="X20" s="94"/>
      <c r="Y20" s="87" t="n">
        <v>15</v>
      </c>
      <c r="Z20" s="90" t="n">
        <v>4</v>
      </c>
      <c r="AA20" s="95" t="n">
        <v>3</v>
      </c>
      <c r="AB20" s="110" t="n">
        <v>0</v>
      </c>
      <c r="AC20" s="97" t="n">
        <v>6.33333333333333</v>
      </c>
      <c r="AD20" s="111" t="n">
        <v>19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6</v>
      </c>
      <c r="AK20" s="85" t="n">
        <f aca="false">VLOOKUP(G20,'[1]LOOKUP TABLE'!$A$2:$B$7,2,FALSE())</f>
        <v>8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15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4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4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1" style="130" width="8.86"/>
  </cols>
  <sheetData>
    <row r="1" customFormat="false" ht="15" hidden="false" customHeight="false" outlineLevel="0" collapsed="false">
      <c r="A1" s="177" t="s">
        <v>21</v>
      </c>
      <c r="B1" s="177" t="s">
        <v>107</v>
      </c>
    </row>
    <row r="2" customFormat="false" ht="15" hidden="false" customHeight="false" outlineLevel="0" collapsed="false">
      <c r="A2" s="178" t="s">
        <v>28</v>
      </c>
      <c r="B2" s="130" t="n">
        <v>0</v>
      </c>
    </row>
    <row r="3" customFormat="false" ht="15" hidden="false" customHeight="false" outlineLevel="0" collapsed="false">
      <c r="A3" s="130" t="s">
        <v>108</v>
      </c>
      <c r="B3" s="130" t="n">
        <v>0</v>
      </c>
      <c r="D3" s="129"/>
    </row>
    <row r="4" customFormat="false" ht="15" hidden="false" customHeight="false" outlineLevel="0" collapsed="false">
      <c r="A4" s="130" t="s">
        <v>30</v>
      </c>
      <c r="B4" s="130" t="n">
        <v>4</v>
      </c>
    </row>
    <row r="5" customFormat="false" ht="15" hidden="false" customHeight="false" outlineLevel="0" collapsed="false">
      <c r="A5" s="130" t="s">
        <v>29</v>
      </c>
      <c r="B5" s="130" t="n">
        <v>6</v>
      </c>
    </row>
    <row r="6" customFormat="false" ht="15" hidden="false" customHeight="false" outlineLevel="0" collapsed="false">
      <c r="A6" s="130" t="s">
        <v>33</v>
      </c>
      <c r="B6" s="130" t="n">
        <v>8</v>
      </c>
    </row>
    <row r="7" customFormat="false" ht="15" hidden="false" customHeight="false" outlineLevel="0" collapsed="false">
      <c r="A7" s="130" t="s">
        <v>32</v>
      </c>
      <c r="B7" s="130" t="n">
        <v>10</v>
      </c>
    </row>
  </sheetData>
  <sheetProtection sheet="true" password="db23" objects="true" scenarios="true" selectLockedCells="true" selectUnlockedCell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6" activeCellId="0" sqref="Q16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43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44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45</v>
      </c>
      <c r="R4" s="18"/>
      <c r="S4" s="20"/>
      <c r="T4" s="18"/>
      <c r="U4" s="18"/>
      <c r="V4" s="21" t="s">
        <v>46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3" t="s">
        <v>47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48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32</v>
      </c>
      <c r="G10" s="84" t="s">
        <v>33</v>
      </c>
      <c r="H10" s="84" t="s">
        <v>29</v>
      </c>
      <c r="I10" s="85" t="n">
        <f aca="false">SUM(AJ10:AL10)</f>
        <v>24</v>
      </c>
      <c r="J10" s="86" t="n">
        <f aca="false">AN10</f>
        <v>1</v>
      </c>
      <c r="K10" s="87" t="n">
        <f aca="false">AO10</f>
        <v>25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3</v>
      </c>
      <c r="V10" s="92"/>
      <c r="W10" s="93" t="n">
        <f aca="false">SUM(K10,T10,V10)</f>
        <v>25</v>
      </c>
      <c r="X10" s="94"/>
      <c r="Y10" s="87" t="n">
        <v>40</v>
      </c>
      <c r="Z10" s="90" t="n">
        <v>0</v>
      </c>
      <c r="AA10" s="95" t="n">
        <v>6</v>
      </c>
      <c r="AB10" s="96" t="n">
        <v>0</v>
      </c>
      <c r="AC10" s="97" t="n">
        <v>6.66666666666667</v>
      </c>
      <c r="AD10" s="98" t="n">
        <v>40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10</v>
      </c>
      <c r="AK10" s="39" t="n">
        <f aca="false">VLOOKUP(G10,'[1]LOOKUP TABLE'!$A$2:$B$7,2,FALSE())</f>
        <v>8</v>
      </c>
      <c r="AL10" s="39" t="n">
        <f aca="false">VLOOKUP(H10,'[1]LOOKUP TABLE'!$A$2:$B$7,2,FALSE())</f>
        <v>6</v>
      </c>
      <c r="AM10" s="100" t="n">
        <f aca="false">COUNTIF(AG10:AL10,"&gt;=2")</f>
        <v>3</v>
      </c>
      <c r="AN10" s="101" t="n">
        <f aca="false">IF(AM10&gt;1,1,0)</f>
        <v>1</v>
      </c>
      <c r="AO10" s="102" t="n">
        <f aca="false">SUM(AG10:AL10,AN10)</f>
        <v>25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29</v>
      </c>
      <c r="G11" s="84" t="s">
        <v>32</v>
      </c>
      <c r="H11" s="84" t="s">
        <v>28</v>
      </c>
      <c r="I11" s="85" t="n">
        <f aca="false">SUM(AJ11:AL11)</f>
        <v>16</v>
      </c>
      <c r="J11" s="86" t="n">
        <f aca="false">AN11</f>
        <v>1</v>
      </c>
      <c r="K11" s="87" t="n">
        <f aca="false">AO11</f>
        <v>17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33</v>
      </c>
      <c r="Q11" s="89" t="s">
        <v>28</v>
      </c>
      <c r="R11" s="89" t="s">
        <v>28</v>
      </c>
      <c r="S11" s="89" t="n">
        <f aca="false">SUM(AS11:AU11)</f>
        <v>8</v>
      </c>
      <c r="T11" s="90" t="n">
        <f aca="false">SUM(AW11)</f>
        <v>8</v>
      </c>
      <c r="U11" s="108" t="n">
        <f aca="false">SUM(AM11,AV11)</f>
        <v>3</v>
      </c>
      <c r="V11" s="109"/>
      <c r="W11" s="93" t="n">
        <f aca="false">SUM(K11,T11,V11)</f>
        <v>25</v>
      </c>
      <c r="X11" s="94"/>
      <c r="Y11" s="87" t="n">
        <v>36</v>
      </c>
      <c r="Z11" s="90" t="n">
        <v>16</v>
      </c>
      <c r="AA11" s="95" t="n">
        <v>6</v>
      </c>
      <c r="AB11" s="110" t="n">
        <v>1</v>
      </c>
      <c r="AC11" s="97" t="n">
        <v>8.83333333333333</v>
      </c>
      <c r="AD11" s="111" t="n">
        <v>53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6</v>
      </c>
      <c r="AK11" s="114" t="n">
        <f aca="false">VLOOKUP(G11,'[1]LOOKUP TABLE'!$A$2:$B$7,2,FALSE())</f>
        <v>10</v>
      </c>
      <c r="AL11" s="114" t="n">
        <f aca="false">VLOOKUP(H11,'[1]LOOKUP TABLE'!$A$2:$B$7,2,FALSE())</f>
        <v>0</v>
      </c>
      <c r="AM11" s="115" t="n">
        <f aca="false">COUNTIF(AG11:AL11,"&gt;=2")</f>
        <v>2</v>
      </c>
      <c r="AN11" s="116" t="n">
        <f aca="false">IF(AM11&gt;1,1,0)</f>
        <v>1</v>
      </c>
      <c r="AO11" s="117" t="n">
        <f aca="false">SUM(AG11:AL11,AN11)</f>
        <v>17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8</v>
      </c>
      <c r="AT11" s="119" t="n">
        <f aca="false">VLOOKUP(Q11,'[1]LOOKUP TABLE'!$A$2:$B$7,2,FALSE())</f>
        <v>0</v>
      </c>
      <c r="AU11" s="119" t="n">
        <f aca="false">VLOOKUP(R11,'[1]LOOKUP TABLE'!$A$2:$B$7,2,FALSE())</f>
        <v>0</v>
      </c>
      <c r="AV11" s="120" t="n">
        <f aca="false">COUNTIF(AP11:AU11,"&gt;=2")</f>
        <v>1</v>
      </c>
      <c r="AW11" s="121" t="n">
        <f aca="false">SUM(AP11:AU11)</f>
        <v>8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32</v>
      </c>
      <c r="G12" s="84" t="s">
        <v>32</v>
      </c>
      <c r="H12" s="84" t="s">
        <v>32</v>
      </c>
      <c r="I12" s="85" t="n">
        <f aca="false">SUM(AJ12:AL12)</f>
        <v>30</v>
      </c>
      <c r="J12" s="86" t="n">
        <f aca="false">AN12</f>
        <v>1</v>
      </c>
      <c r="K12" s="87" t="n">
        <f aca="false">AO12</f>
        <v>31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31</v>
      </c>
      <c r="X12" s="94"/>
      <c r="Y12" s="87" t="n">
        <v>56</v>
      </c>
      <c r="Z12" s="90" t="n">
        <v>0</v>
      </c>
      <c r="AA12" s="95" t="n">
        <v>6</v>
      </c>
      <c r="AB12" s="110" t="n">
        <v>0</v>
      </c>
      <c r="AC12" s="97" t="n">
        <v>9.33333333333333</v>
      </c>
      <c r="AD12" s="111" t="n">
        <v>56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10</v>
      </c>
      <c r="AK12" s="85" t="n">
        <f aca="false">VLOOKUP(G12,'[1]LOOKUP TABLE'!$A$2:$B$7,2,FALSE())</f>
        <v>10</v>
      </c>
      <c r="AL12" s="85" t="n">
        <f aca="false">VLOOKUP(H12,'[1]LOOKUP TABLE'!$A$2:$B$7,2,FALSE())</f>
        <v>10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31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32</v>
      </c>
      <c r="G13" s="84" t="s">
        <v>33</v>
      </c>
      <c r="H13" s="84" t="s">
        <v>28</v>
      </c>
      <c r="I13" s="85" t="n">
        <f aca="false">SUM(AJ13:AL13)</f>
        <v>18</v>
      </c>
      <c r="J13" s="86" t="n">
        <f aca="false">AN13</f>
        <v>1</v>
      </c>
      <c r="K13" s="87" t="n">
        <f aca="false">AO13</f>
        <v>19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32</v>
      </c>
      <c r="Q13" s="89" t="s">
        <v>28</v>
      </c>
      <c r="R13" s="89" t="s">
        <v>28</v>
      </c>
      <c r="S13" s="89" t="n">
        <f aca="false">SUM(AS13:AU13)</f>
        <v>10</v>
      </c>
      <c r="T13" s="90" t="n">
        <f aca="false">SUM(AW13)</f>
        <v>10</v>
      </c>
      <c r="U13" s="108" t="n">
        <f aca="false">SUM(AM13,AV13)</f>
        <v>3</v>
      </c>
      <c r="V13" s="109" t="n">
        <v>1</v>
      </c>
      <c r="W13" s="93" t="n">
        <f aca="false">SUM(K13,T13,V13)</f>
        <v>30</v>
      </c>
      <c r="X13" s="94"/>
      <c r="Y13" s="87" t="n">
        <v>28</v>
      </c>
      <c r="Z13" s="90" t="n">
        <v>20</v>
      </c>
      <c r="AA13" s="95" t="n">
        <v>6</v>
      </c>
      <c r="AB13" s="110" t="n">
        <v>1</v>
      </c>
      <c r="AC13" s="97" t="n">
        <v>8.16666666666667</v>
      </c>
      <c r="AD13" s="111" t="n">
        <v>49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10</v>
      </c>
      <c r="AK13" s="85" t="n">
        <f aca="false">VLOOKUP(G13,'[1]LOOKUP TABLE'!$A$2:$B$7,2,FALSE())</f>
        <v>8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19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10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10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33</v>
      </c>
      <c r="G14" s="84" t="s">
        <v>33</v>
      </c>
      <c r="H14" s="84" t="s">
        <v>28</v>
      </c>
      <c r="I14" s="85" t="n">
        <f aca="false">SUM(AJ14:AL14)</f>
        <v>16</v>
      </c>
      <c r="J14" s="86" t="n">
        <f aca="false">AN14</f>
        <v>1</v>
      </c>
      <c r="K14" s="87" t="n">
        <f aca="false">AO14</f>
        <v>17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32</v>
      </c>
      <c r="Q14" s="89" t="s">
        <v>28</v>
      </c>
      <c r="R14" s="89" t="s">
        <v>28</v>
      </c>
      <c r="S14" s="89" t="n">
        <f aca="false">SUM(AS14:AU14)</f>
        <v>10</v>
      </c>
      <c r="T14" s="90" t="n">
        <f aca="false">SUM(AW14)</f>
        <v>10</v>
      </c>
      <c r="U14" s="108" t="n">
        <f aca="false">SUM(AM14,AV14)</f>
        <v>3</v>
      </c>
      <c r="V14" s="109" t="n">
        <v>1</v>
      </c>
      <c r="W14" s="93" t="n">
        <f aca="false">SUM(K14,T14,V14)</f>
        <v>28</v>
      </c>
      <c r="X14" s="94"/>
      <c r="Y14" s="87" t="n">
        <v>34</v>
      </c>
      <c r="Z14" s="90" t="n">
        <v>18</v>
      </c>
      <c r="AA14" s="95" t="n">
        <v>6</v>
      </c>
      <c r="AB14" s="110" t="n">
        <v>1</v>
      </c>
      <c r="AC14" s="97" t="n">
        <v>8.83333333333333</v>
      </c>
      <c r="AD14" s="111" t="n">
        <v>53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8</v>
      </c>
      <c r="AK14" s="85" t="n">
        <f aca="false">VLOOKUP(G14,'[1]LOOKUP TABLE'!$A$2:$B$7,2,FALSE())</f>
        <v>8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17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10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10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33</v>
      </c>
      <c r="H15" s="84" t="s">
        <v>28</v>
      </c>
      <c r="I15" s="85" t="n">
        <f aca="false">SUM(AJ15:AL15)</f>
        <v>16</v>
      </c>
      <c r="J15" s="86" t="n">
        <f aca="false">AN15</f>
        <v>1</v>
      </c>
      <c r="K15" s="87" t="n">
        <f aca="false">AO15</f>
        <v>17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33</v>
      </c>
      <c r="Q15" s="89" t="s">
        <v>28</v>
      </c>
      <c r="R15" s="89" t="s">
        <v>28</v>
      </c>
      <c r="S15" s="89" t="n">
        <f aca="false">SUM(AS15:AU15)</f>
        <v>8</v>
      </c>
      <c r="T15" s="90" t="n">
        <f aca="false">SUM(AW15)</f>
        <v>8</v>
      </c>
      <c r="U15" s="108" t="n">
        <f aca="false">SUM(AM15,AV15)</f>
        <v>3</v>
      </c>
      <c r="V15" s="109"/>
      <c r="W15" s="93" t="n">
        <f aca="false">SUM(K15,T15,V15)</f>
        <v>25</v>
      </c>
      <c r="X15" s="94"/>
      <c r="Y15" s="87" t="n">
        <v>25</v>
      </c>
      <c r="Z15" s="90" t="n">
        <v>24</v>
      </c>
      <c r="AA15" s="95" t="n">
        <v>6</v>
      </c>
      <c r="AB15" s="110" t="n">
        <v>0</v>
      </c>
      <c r="AC15" s="97" t="n">
        <v>8.16666666666667</v>
      </c>
      <c r="AD15" s="111" t="n">
        <v>49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8</v>
      </c>
      <c r="AL15" s="85" t="n">
        <f aca="false">VLOOKUP(H15,'[1]LOOKUP TABLE'!$A$2:$B$7,2,FALSE())</f>
        <v>0</v>
      </c>
      <c r="AM15" s="108" t="n">
        <f aca="false">COUNTIF(AG15:AL15,"&gt;=2")</f>
        <v>2</v>
      </c>
      <c r="AN15" s="86" t="n">
        <f aca="false">IF(AM15&gt;1,1,0)</f>
        <v>1</v>
      </c>
      <c r="AO15" s="87" t="n">
        <f aca="false">SUM(AG15:AL15,AN15)</f>
        <v>17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8</v>
      </c>
      <c r="AT15" s="89" t="n">
        <f aca="false">VLOOKUP(Q15,'[1]LOOKUP TABLE'!$A$2:$B$7,2,FALSE())</f>
        <v>0</v>
      </c>
      <c r="AU15" s="89" t="n">
        <f aca="false">VLOOKUP(R15,'[1]LOOKUP TABLE'!$A$2:$B$7,2,FALSE())</f>
        <v>0</v>
      </c>
      <c r="AV15" s="126" t="n">
        <f aca="false">COUNTIF(AP15:AU15,"&gt;=2")</f>
        <v>1</v>
      </c>
      <c r="AW15" s="127" t="n">
        <f aca="false">SUM(AP15:AU15)</f>
        <v>8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28</v>
      </c>
      <c r="G17" s="84" t="s">
        <v>28</v>
      </c>
      <c r="H17" s="84" t="s">
        <v>28</v>
      </c>
      <c r="I17" s="85" t="n">
        <f aca="false">SUM(AJ17:AL17)</f>
        <v>0</v>
      </c>
      <c r="J17" s="86" t="n">
        <f aca="false">AN17</f>
        <v>0</v>
      </c>
      <c r="K17" s="87" t="n">
        <f aca="false">AO17</f>
        <v>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28</v>
      </c>
      <c r="Q17" s="89" t="s">
        <v>28</v>
      </c>
      <c r="R17" s="89" t="s">
        <v>28</v>
      </c>
      <c r="S17" s="89" t="n">
        <f aca="false">SUM(AS17:AU17)</f>
        <v>0</v>
      </c>
      <c r="T17" s="90" t="n">
        <f aca="false">SUM(AW17)</f>
        <v>0</v>
      </c>
      <c r="U17" s="108" t="n">
        <f aca="false">SUM(AM17,AV17)</f>
        <v>0</v>
      </c>
      <c r="V17" s="109"/>
      <c r="W17" s="93" t="n">
        <f aca="false">SUM(K17,T17,V17)</f>
        <v>0</v>
      </c>
      <c r="X17" s="94"/>
      <c r="Y17" s="87" t="n">
        <v>17</v>
      </c>
      <c r="Z17" s="90" t="n">
        <v>10</v>
      </c>
      <c r="AA17" s="95" t="n">
        <v>3</v>
      </c>
      <c r="AB17" s="110" t="n">
        <v>1</v>
      </c>
      <c r="AC17" s="97" t="n">
        <v>9.33333333333333</v>
      </c>
      <c r="AD17" s="111" t="n">
        <v>28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0</v>
      </c>
      <c r="AN17" s="86" t="n">
        <f aca="false">IF(AM17&gt;1,1,0)</f>
        <v>0</v>
      </c>
      <c r="AO17" s="87" t="n">
        <f aca="false">SUM(AG17:AL17,AN17)</f>
        <v>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0</v>
      </c>
      <c r="AW17" s="127" t="n">
        <f aca="false">SUM(AP17:AU17)</f>
        <v>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32</v>
      </c>
      <c r="G18" s="84" t="s">
        <v>32</v>
      </c>
      <c r="H18" s="84" t="s">
        <v>28</v>
      </c>
      <c r="I18" s="85" t="n">
        <f aca="false">SUM(AJ18:AL18)</f>
        <v>20</v>
      </c>
      <c r="J18" s="86" t="n">
        <f aca="false">AN18</f>
        <v>1</v>
      </c>
      <c r="K18" s="87" t="n">
        <f aca="false">AO18</f>
        <v>21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29</v>
      </c>
      <c r="Q18" s="89" t="s">
        <v>28</v>
      </c>
      <c r="R18" s="89" t="s">
        <v>28</v>
      </c>
      <c r="S18" s="89" t="n">
        <f aca="false">SUM(AS18:AU18)</f>
        <v>6</v>
      </c>
      <c r="T18" s="90" t="n">
        <f aca="false">SUM(AW18)</f>
        <v>6</v>
      </c>
      <c r="U18" s="108" t="n">
        <f aca="false">SUM(AM18,AV18)</f>
        <v>3</v>
      </c>
      <c r="V18" s="109"/>
      <c r="W18" s="93" t="n">
        <f aca="false">SUM(K18,T18,V18)</f>
        <v>27</v>
      </c>
      <c r="X18" s="94"/>
      <c r="Y18" s="87" t="n">
        <v>38</v>
      </c>
      <c r="Z18" s="90" t="n">
        <v>16</v>
      </c>
      <c r="AA18" s="95" t="n">
        <v>6</v>
      </c>
      <c r="AB18" s="110" t="n">
        <v>0</v>
      </c>
      <c r="AC18" s="97" t="n">
        <v>9</v>
      </c>
      <c r="AD18" s="111" t="n">
        <v>54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10</v>
      </c>
      <c r="AK18" s="85" t="n">
        <f aca="false">VLOOKUP(G18,'[1]LOOKUP TABLE'!$A$2:$B$7,2,FALSE())</f>
        <v>10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21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6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6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32</v>
      </c>
      <c r="G19" s="84" t="s">
        <v>32</v>
      </c>
      <c r="H19" s="84" t="s">
        <v>29</v>
      </c>
      <c r="I19" s="85" t="n">
        <f aca="false">SUM(AJ19:AL19)</f>
        <v>26</v>
      </c>
      <c r="J19" s="86" t="n">
        <f aca="false">AN19</f>
        <v>1</v>
      </c>
      <c r="K19" s="87" t="n">
        <f aca="false">AO19</f>
        <v>27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27</v>
      </c>
      <c r="X19" s="94"/>
      <c r="Y19" s="87" t="n">
        <v>27</v>
      </c>
      <c r="Z19" s="90" t="n">
        <v>0</v>
      </c>
      <c r="AA19" s="95" t="n">
        <v>3</v>
      </c>
      <c r="AB19" s="110" t="n">
        <v>0</v>
      </c>
      <c r="AC19" s="97" t="n">
        <v>9</v>
      </c>
      <c r="AD19" s="111" t="n">
        <v>27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10</v>
      </c>
      <c r="AK19" s="85" t="n">
        <f aca="false">VLOOKUP(G19,'[1]LOOKUP TABLE'!$A$2:$B$7,2,FALSE())</f>
        <v>10</v>
      </c>
      <c r="AL19" s="85" t="n">
        <f aca="false">VLOOKUP(H19,'[1]LOOKUP TABLE'!$A$2:$B$7,2,FALSE())</f>
        <v>6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27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32</v>
      </c>
      <c r="G20" s="84" t="s">
        <v>33</v>
      </c>
      <c r="H20" s="84" t="s">
        <v>28</v>
      </c>
      <c r="I20" s="85" t="n">
        <f aca="false">SUM(AJ20:AL20)</f>
        <v>18</v>
      </c>
      <c r="J20" s="86" t="n">
        <f aca="false">AN20</f>
        <v>1</v>
      </c>
      <c r="K20" s="87" t="n">
        <f aca="false">AO20</f>
        <v>19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33</v>
      </c>
      <c r="Q20" s="89" t="s">
        <v>28</v>
      </c>
      <c r="R20" s="89" t="s">
        <v>28</v>
      </c>
      <c r="S20" s="89" t="n">
        <f aca="false">SUM(AS20:AU20)</f>
        <v>8</v>
      </c>
      <c r="T20" s="90" t="n">
        <f aca="false">SUM(AW20)</f>
        <v>8</v>
      </c>
      <c r="U20" s="108" t="n">
        <f aca="false">SUM(AM20,AV20)</f>
        <v>3</v>
      </c>
      <c r="V20" s="109"/>
      <c r="W20" s="93" t="n">
        <f aca="false">SUM(K20,T20,V20)</f>
        <v>27</v>
      </c>
      <c r="X20" s="94"/>
      <c r="Y20" s="87" t="n">
        <v>34</v>
      </c>
      <c r="Z20" s="90" t="n">
        <v>12</v>
      </c>
      <c r="AA20" s="95" t="n">
        <v>6</v>
      </c>
      <c r="AB20" s="110" t="n">
        <v>0</v>
      </c>
      <c r="AC20" s="97" t="n">
        <v>7.66666666666667</v>
      </c>
      <c r="AD20" s="111" t="n">
        <v>46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10</v>
      </c>
      <c r="AK20" s="85" t="n">
        <f aca="false">VLOOKUP(G20,'[1]LOOKUP TABLE'!$A$2:$B$7,2,FALSE())</f>
        <v>8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19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8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8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5" activeCellId="0" sqref="AC5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49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50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51</v>
      </c>
      <c r="R4" s="18"/>
      <c r="S4" s="20"/>
      <c r="T4" s="18"/>
      <c r="U4" s="18"/>
      <c r="V4" s="21" t="s">
        <v>52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3" t="s">
        <v>53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54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29</v>
      </c>
      <c r="G10" s="84" t="s">
        <v>28</v>
      </c>
      <c r="H10" s="84" t="s">
        <v>28</v>
      </c>
      <c r="I10" s="85" t="n">
        <f aca="false">SUM(AJ10:AL10)</f>
        <v>6</v>
      </c>
      <c r="J10" s="86" t="n">
        <f aca="false">AN10</f>
        <v>0</v>
      </c>
      <c r="K10" s="87" t="n">
        <f aca="false">AO10</f>
        <v>6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29</v>
      </c>
      <c r="Q10" s="89" t="s">
        <v>33</v>
      </c>
      <c r="R10" s="89" t="s">
        <v>28</v>
      </c>
      <c r="S10" s="89" t="n">
        <f aca="false">SUM(AS10:AU10)</f>
        <v>14</v>
      </c>
      <c r="T10" s="90" t="n">
        <f aca="false">SUM(AW10)</f>
        <v>14</v>
      </c>
      <c r="U10" s="91" t="n">
        <f aca="false">SUM(AM10,AV10)</f>
        <v>3</v>
      </c>
      <c r="V10" s="92"/>
      <c r="W10" s="93" t="n">
        <f aca="false">SUM(K10,T10,V10)</f>
        <v>20</v>
      </c>
      <c r="X10" s="94"/>
      <c r="Y10" s="87" t="n">
        <v>46</v>
      </c>
      <c r="Z10" s="90" t="n">
        <v>14</v>
      </c>
      <c r="AA10" s="95" t="n">
        <v>9</v>
      </c>
      <c r="AB10" s="96" t="n">
        <v>0</v>
      </c>
      <c r="AC10" s="97" t="n">
        <v>6.66666666666667</v>
      </c>
      <c r="AD10" s="98" t="n">
        <v>60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6</v>
      </c>
      <c r="AK10" s="39" t="n">
        <f aca="false">VLOOKUP(G10,'[1]LOOKUP TABLE'!$A$2:$B$7,2,FALSE())</f>
        <v>0</v>
      </c>
      <c r="AL10" s="39" t="n">
        <f aca="false">VLOOKUP(H10,'[1]LOOKUP TABLE'!$A$2:$B$7,2,FALSE())</f>
        <v>0</v>
      </c>
      <c r="AM10" s="100" t="n">
        <f aca="false">COUNTIF(AG10:AL10,"&gt;=2")</f>
        <v>1</v>
      </c>
      <c r="AN10" s="101" t="n">
        <f aca="false">IF(AM10&gt;1,1,0)</f>
        <v>0</v>
      </c>
      <c r="AO10" s="102" t="n">
        <f aca="false">SUM(AG10:AL10,AN10)</f>
        <v>6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6</v>
      </c>
      <c r="AT10" s="43" t="n">
        <f aca="false">VLOOKUP(Q10,'[1]LOOKUP TABLE'!$A$2:$B$7,2,FALSE())</f>
        <v>8</v>
      </c>
      <c r="AU10" s="43" t="n">
        <f aca="false">VLOOKUP(R10,'[1]LOOKUP TABLE'!$A$2:$B$7,2,FALSE())</f>
        <v>0</v>
      </c>
      <c r="AV10" s="103" t="n">
        <f aca="false">COUNTIF(AP10:AU10,"&gt;=2")</f>
        <v>2</v>
      </c>
      <c r="AW10" s="104" t="n">
        <f aca="false">SUM(AP10:AU10)</f>
        <v>14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32</v>
      </c>
      <c r="G11" s="84" t="s">
        <v>28</v>
      </c>
      <c r="H11" s="84" t="s">
        <v>28</v>
      </c>
      <c r="I11" s="85" t="n">
        <f aca="false">SUM(AJ11:AL11)</f>
        <v>10</v>
      </c>
      <c r="J11" s="86" t="n">
        <f aca="false">AN11</f>
        <v>0</v>
      </c>
      <c r="K11" s="87" t="n">
        <f aca="false">AO11</f>
        <v>10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33</v>
      </c>
      <c r="Q11" s="89" t="s">
        <v>33</v>
      </c>
      <c r="R11" s="89" t="s">
        <v>28</v>
      </c>
      <c r="S11" s="89" t="n">
        <f aca="false">SUM(AS11:AU11)</f>
        <v>16</v>
      </c>
      <c r="T11" s="90" t="n">
        <f aca="false">SUM(AW11)</f>
        <v>16</v>
      </c>
      <c r="U11" s="108" t="n">
        <f aca="false">SUM(AM11,AV11)</f>
        <v>3</v>
      </c>
      <c r="V11" s="109"/>
      <c r="W11" s="93" t="n">
        <f aca="false">SUM(K11,T11,V11)</f>
        <v>26</v>
      </c>
      <c r="X11" s="94"/>
      <c r="Y11" s="87" t="n">
        <v>46</v>
      </c>
      <c r="Z11" s="90" t="n">
        <v>32</v>
      </c>
      <c r="AA11" s="95" t="n">
        <v>9</v>
      </c>
      <c r="AB11" s="110" t="n">
        <v>1</v>
      </c>
      <c r="AC11" s="97" t="n">
        <v>8.77777777777778</v>
      </c>
      <c r="AD11" s="111" t="n">
        <v>79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10</v>
      </c>
      <c r="AK11" s="114" t="n">
        <f aca="false">VLOOKUP(G11,'[1]LOOKUP TABLE'!$A$2:$B$7,2,FALSE())</f>
        <v>0</v>
      </c>
      <c r="AL11" s="114" t="n">
        <f aca="false">VLOOKUP(H11,'[1]LOOKUP TABLE'!$A$2:$B$7,2,FALSE())</f>
        <v>0</v>
      </c>
      <c r="AM11" s="115" t="n">
        <f aca="false">COUNTIF(AG11:AL11,"&gt;=2")</f>
        <v>1</v>
      </c>
      <c r="AN11" s="116" t="n">
        <f aca="false">IF(AM11&gt;1,1,0)</f>
        <v>0</v>
      </c>
      <c r="AO11" s="117" t="n">
        <f aca="false">SUM(AG11:AL11,AN11)</f>
        <v>10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8</v>
      </c>
      <c r="AT11" s="119" t="n">
        <f aca="false">VLOOKUP(Q11,'[1]LOOKUP TABLE'!$A$2:$B$7,2,FALSE())</f>
        <v>8</v>
      </c>
      <c r="AU11" s="119" t="n">
        <f aca="false">VLOOKUP(R11,'[1]LOOKUP TABLE'!$A$2:$B$7,2,FALSE())</f>
        <v>0</v>
      </c>
      <c r="AV11" s="120" t="n">
        <f aca="false">COUNTIF(AP11:AU11,"&gt;=2")</f>
        <v>2</v>
      </c>
      <c r="AW11" s="121" t="n">
        <f aca="false">SUM(AP11:AU11)</f>
        <v>16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33</v>
      </c>
      <c r="G12" s="84" t="s">
        <v>33</v>
      </c>
      <c r="H12" s="84" t="s">
        <v>32</v>
      </c>
      <c r="I12" s="85" t="n">
        <f aca="false">SUM(AJ12:AL12)</f>
        <v>26</v>
      </c>
      <c r="J12" s="86" t="n">
        <f aca="false">AN12</f>
        <v>1</v>
      </c>
      <c r="K12" s="87" t="n">
        <f aca="false">AO12</f>
        <v>27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 t="n">
        <v>1</v>
      </c>
      <c r="W12" s="93" t="n">
        <f aca="false">SUM(K12,T12,V12)</f>
        <v>28</v>
      </c>
      <c r="X12" s="94"/>
      <c r="Y12" s="87" t="n">
        <v>83</v>
      </c>
      <c r="Z12" s="90" t="n">
        <v>0</v>
      </c>
      <c r="AA12" s="95" t="n">
        <v>9</v>
      </c>
      <c r="AB12" s="110" t="n">
        <v>1</v>
      </c>
      <c r="AC12" s="97" t="n">
        <v>9.33333333333333</v>
      </c>
      <c r="AD12" s="111" t="n">
        <v>84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8</v>
      </c>
      <c r="AK12" s="85" t="n">
        <f aca="false">VLOOKUP(G12,'[1]LOOKUP TABLE'!$A$2:$B$7,2,FALSE())</f>
        <v>8</v>
      </c>
      <c r="AL12" s="85" t="n">
        <f aca="false">VLOOKUP(H12,'[1]LOOKUP TABLE'!$A$2:$B$7,2,FALSE())</f>
        <v>10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27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28</v>
      </c>
      <c r="G13" s="84" t="s">
        <v>28</v>
      </c>
      <c r="H13" s="84" t="s">
        <v>28</v>
      </c>
      <c r="I13" s="85" t="n">
        <f aca="false">SUM(AJ13:AL13)</f>
        <v>0</v>
      </c>
      <c r="J13" s="86" t="n">
        <f aca="false">AN13</f>
        <v>0</v>
      </c>
      <c r="K13" s="87" t="n">
        <f aca="false">AO13</f>
        <v>0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28</v>
      </c>
      <c r="Q13" s="89" t="s">
        <v>28</v>
      </c>
      <c r="R13" s="89" t="s">
        <v>28</v>
      </c>
      <c r="S13" s="89" t="n">
        <f aca="false">SUM(AS13:AU13)</f>
        <v>0</v>
      </c>
      <c r="T13" s="90" t="n">
        <f aca="false">SUM(AW13)</f>
        <v>0</v>
      </c>
      <c r="U13" s="108" t="n">
        <f aca="false">SUM(AM13,AV13)</f>
        <v>0</v>
      </c>
      <c r="V13" s="109"/>
      <c r="W13" s="93" t="n">
        <f aca="false">SUM(K13,T13,V13)</f>
        <v>0</v>
      </c>
      <c r="X13" s="94"/>
      <c r="Y13" s="87" t="n">
        <v>28</v>
      </c>
      <c r="Z13" s="90" t="n">
        <v>20</v>
      </c>
      <c r="AA13" s="95" t="n">
        <v>6</v>
      </c>
      <c r="AB13" s="110" t="n">
        <v>1</v>
      </c>
      <c r="AC13" s="97" t="n">
        <v>8.16666666666667</v>
      </c>
      <c r="AD13" s="111" t="n">
        <v>49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0</v>
      </c>
      <c r="AK13" s="85" t="n">
        <f aca="false">VLOOKUP(G13,'[1]LOOKUP TABLE'!$A$2:$B$7,2,FALSE())</f>
        <v>0</v>
      </c>
      <c r="AL13" s="85" t="n">
        <f aca="false">VLOOKUP(H13,'[1]LOOKUP TABLE'!$A$2:$B$7,2,FALSE())</f>
        <v>0</v>
      </c>
      <c r="AM13" s="108" t="n">
        <f aca="false">COUNTIF(AG13:AL13,"&gt;=2")</f>
        <v>0</v>
      </c>
      <c r="AN13" s="86" t="n">
        <f aca="false">IF(AM13&gt;1,1,0)</f>
        <v>0</v>
      </c>
      <c r="AO13" s="87" t="n">
        <f aca="false">SUM(AG13:AL13,AN13)</f>
        <v>0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0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0</v>
      </c>
      <c r="AW13" s="127" t="n">
        <f aca="false">SUM(AP13:AU13)</f>
        <v>0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33</v>
      </c>
      <c r="G14" s="84" t="s">
        <v>33</v>
      </c>
      <c r="H14" s="84" t="s">
        <v>28</v>
      </c>
      <c r="I14" s="85" t="n">
        <f aca="false">SUM(AJ14:AL14)</f>
        <v>16</v>
      </c>
      <c r="J14" s="86" t="n">
        <f aca="false">AN14</f>
        <v>1</v>
      </c>
      <c r="K14" s="87" t="n">
        <f aca="false">AO14</f>
        <v>17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32</v>
      </c>
      <c r="Q14" s="89" t="s">
        <v>28</v>
      </c>
      <c r="R14" s="89" t="s">
        <v>28</v>
      </c>
      <c r="S14" s="89" t="n">
        <f aca="false">SUM(AS14:AU14)</f>
        <v>10</v>
      </c>
      <c r="T14" s="90" t="n">
        <f aca="false">SUM(AW14)</f>
        <v>10</v>
      </c>
      <c r="U14" s="108" t="n">
        <f aca="false">SUM(AM14,AV14)</f>
        <v>3</v>
      </c>
      <c r="V14" s="109"/>
      <c r="W14" s="93" t="n">
        <f aca="false">SUM(K14,T14,V14)</f>
        <v>27</v>
      </c>
      <c r="X14" s="94"/>
      <c r="Y14" s="87" t="n">
        <v>51</v>
      </c>
      <c r="Z14" s="90" t="n">
        <v>28</v>
      </c>
      <c r="AA14" s="95" t="n">
        <v>9</v>
      </c>
      <c r="AB14" s="110" t="n">
        <v>1</v>
      </c>
      <c r="AC14" s="97" t="n">
        <v>8.88888888888889</v>
      </c>
      <c r="AD14" s="111" t="n">
        <v>80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8</v>
      </c>
      <c r="AK14" s="85" t="n">
        <f aca="false">VLOOKUP(G14,'[1]LOOKUP TABLE'!$A$2:$B$7,2,FALSE())</f>
        <v>8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17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10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10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33</v>
      </c>
      <c r="H15" s="84" t="s">
        <v>29</v>
      </c>
      <c r="I15" s="85" t="n">
        <f aca="false">SUM(AJ15:AL15)</f>
        <v>22</v>
      </c>
      <c r="J15" s="86" t="n">
        <f aca="false">AN15</f>
        <v>1</v>
      </c>
      <c r="K15" s="87" t="n">
        <f aca="false">AO15</f>
        <v>23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28</v>
      </c>
      <c r="Q15" s="89" t="s">
        <v>28</v>
      </c>
      <c r="R15" s="89" t="s">
        <v>28</v>
      </c>
      <c r="S15" s="89" t="n">
        <f aca="false">SUM(AS15:AU15)</f>
        <v>0</v>
      </c>
      <c r="T15" s="90" t="n">
        <f aca="false">SUM(AW15)</f>
        <v>0</v>
      </c>
      <c r="U15" s="108" t="n">
        <f aca="false">SUM(AM15,AV15)</f>
        <v>3</v>
      </c>
      <c r="V15" s="109"/>
      <c r="W15" s="93" t="n">
        <f aca="false">SUM(K15,T15,V15)</f>
        <v>23</v>
      </c>
      <c r="X15" s="94"/>
      <c r="Y15" s="87" t="n">
        <v>48</v>
      </c>
      <c r="Z15" s="90" t="n">
        <v>24</v>
      </c>
      <c r="AA15" s="95" t="n">
        <v>9</v>
      </c>
      <c r="AB15" s="110" t="n">
        <v>0</v>
      </c>
      <c r="AC15" s="97" t="n">
        <v>8</v>
      </c>
      <c r="AD15" s="111" t="n">
        <v>72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8</v>
      </c>
      <c r="AL15" s="85" t="n">
        <f aca="false">VLOOKUP(H15,'[1]LOOKUP TABLE'!$A$2:$B$7,2,FALSE())</f>
        <v>6</v>
      </c>
      <c r="AM15" s="108" t="n">
        <f aca="false">COUNTIF(AG15:AL15,"&gt;=2")</f>
        <v>3</v>
      </c>
      <c r="AN15" s="86" t="n">
        <f aca="false">IF(AM15&gt;1,1,0)</f>
        <v>1</v>
      </c>
      <c r="AO15" s="87" t="n">
        <f aca="false">SUM(AG15:AL15,AN15)</f>
        <v>23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0</v>
      </c>
      <c r="AT15" s="89" t="n">
        <f aca="false">VLOOKUP(Q15,'[1]LOOKUP TABLE'!$A$2:$B$7,2,FALSE())</f>
        <v>0</v>
      </c>
      <c r="AU15" s="89" t="n">
        <f aca="false">VLOOKUP(R15,'[1]LOOKUP TABLE'!$A$2:$B$7,2,FALSE())</f>
        <v>0</v>
      </c>
      <c r="AV15" s="126" t="n">
        <f aca="false">COUNTIF(AP15:AU15,"&gt;=2")</f>
        <v>0</v>
      </c>
      <c r="AW15" s="127" t="n">
        <f aca="false">SUM(AP15:AU15)</f>
        <v>0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32</v>
      </c>
      <c r="G17" s="84" t="s">
        <v>28</v>
      </c>
      <c r="H17" s="84" t="s">
        <v>28</v>
      </c>
      <c r="I17" s="85" t="n">
        <f aca="false">SUM(AJ17:AL17)</f>
        <v>10</v>
      </c>
      <c r="J17" s="86" t="n">
        <f aca="false">AN17</f>
        <v>0</v>
      </c>
      <c r="K17" s="87" t="n">
        <f aca="false">AO17</f>
        <v>10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32</v>
      </c>
      <c r="Q17" s="89" t="s">
        <v>33</v>
      </c>
      <c r="R17" s="89" t="s">
        <v>28</v>
      </c>
      <c r="S17" s="89" t="n">
        <f aca="false">SUM(AS17:AU17)</f>
        <v>18</v>
      </c>
      <c r="T17" s="90" t="n">
        <f aca="false">SUM(AW17)</f>
        <v>18</v>
      </c>
      <c r="U17" s="108" t="n">
        <f aca="false">SUM(AM17,AV17)</f>
        <v>3</v>
      </c>
      <c r="V17" s="109" t="n">
        <v>1</v>
      </c>
      <c r="W17" s="93" t="n">
        <f aca="false">SUM(K17,T17,V17)</f>
        <v>29</v>
      </c>
      <c r="X17" s="94"/>
      <c r="Y17" s="87" t="n">
        <v>27</v>
      </c>
      <c r="Z17" s="90" t="n">
        <v>28</v>
      </c>
      <c r="AA17" s="95" t="n">
        <v>6</v>
      </c>
      <c r="AB17" s="110" t="n">
        <v>2</v>
      </c>
      <c r="AC17" s="97" t="n">
        <v>9.5</v>
      </c>
      <c r="AD17" s="111" t="n">
        <v>57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10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1</v>
      </c>
      <c r="AN17" s="86" t="n">
        <f aca="false">IF(AM17&gt;1,1,0)</f>
        <v>0</v>
      </c>
      <c r="AO17" s="87" t="n">
        <f aca="false">SUM(AG17:AL17,AN17)</f>
        <v>10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10</v>
      </c>
      <c r="AT17" s="89" t="n">
        <f aca="false">VLOOKUP(Q17,'[1]LOOKUP TABLE'!$A$2:$B$7,2,FALSE())</f>
        <v>8</v>
      </c>
      <c r="AU17" s="89" t="n">
        <f aca="false">VLOOKUP(R17,'[1]LOOKUP TABLE'!$A$2:$B$7,2,FALSE())</f>
        <v>0</v>
      </c>
      <c r="AV17" s="126" t="n">
        <f aca="false">COUNTIF(AP17:AU17,"&gt;=2")</f>
        <v>2</v>
      </c>
      <c r="AW17" s="127" t="n">
        <f aca="false">SUM(AP17:AU17)</f>
        <v>18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32</v>
      </c>
      <c r="G18" s="84" t="s">
        <v>33</v>
      </c>
      <c r="H18" s="84" t="s">
        <v>28</v>
      </c>
      <c r="I18" s="85" t="n">
        <f aca="false">SUM(AJ18:AL18)</f>
        <v>18</v>
      </c>
      <c r="J18" s="86" t="n">
        <f aca="false">AN18</f>
        <v>1</v>
      </c>
      <c r="K18" s="87" t="n">
        <f aca="false">AO18</f>
        <v>19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32</v>
      </c>
      <c r="Q18" s="89" t="s">
        <v>28</v>
      </c>
      <c r="R18" s="89" t="s">
        <v>28</v>
      </c>
      <c r="S18" s="89" t="n">
        <f aca="false">SUM(AS18:AU18)</f>
        <v>10</v>
      </c>
      <c r="T18" s="90" t="n">
        <f aca="false">SUM(AW18)</f>
        <v>10</v>
      </c>
      <c r="U18" s="108" t="n">
        <f aca="false">SUM(AM18,AV18)</f>
        <v>3</v>
      </c>
      <c r="V18" s="109"/>
      <c r="W18" s="93" t="n">
        <f aca="false">SUM(K18,T18,V18)</f>
        <v>29</v>
      </c>
      <c r="X18" s="94"/>
      <c r="Y18" s="87" t="n">
        <v>57</v>
      </c>
      <c r="Z18" s="90" t="n">
        <v>26</v>
      </c>
      <c r="AA18" s="95" t="n">
        <v>9</v>
      </c>
      <c r="AB18" s="110" t="n">
        <v>0</v>
      </c>
      <c r="AC18" s="97" t="n">
        <v>9.22222222222222</v>
      </c>
      <c r="AD18" s="111" t="n">
        <v>83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10</v>
      </c>
      <c r="AK18" s="85" t="n">
        <f aca="false">VLOOKUP(G18,'[1]LOOKUP TABLE'!$A$2:$B$7,2,FALSE())</f>
        <v>8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19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10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10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33</v>
      </c>
      <c r="G19" s="84" t="s">
        <v>29</v>
      </c>
      <c r="H19" s="84" t="s">
        <v>29</v>
      </c>
      <c r="I19" s="85" t="n">
        <f aca="false">SUM(AJ19:AL19)</f>
        <v>20</v>
      </c>
      <c r="J19" s="86" t="n">
        <f aca="false">AN19</f>
        <v>1</v>
      </c>
      <c r="K19" s="87" t="n">
        <f aca="false">AO19</f>
        <v>21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21</v>
      </c>
      <c r="X19" s="94"/>
      <c r="Y19" s="87" t="n">
        <v>48</v>
      </c>
      <c r="Z19" s="90" t="n">
        <v>0</v>
      </c>
      <c r="AA19" s="95" t="n">
        <v>6</v>
      </c>
      <c r="AB19" s="110" t="n">
        <v>0</v>
      </c>
      <c r="AC19" s="97" t="n">
        <v>8</v>
      </c>
      <c r="AD19" s="111" t="n">
        <v>48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8</v>
      </c>
      <c r="AK19" s="85" t="n">
        <f aca="false">VLOOKUP(G19,'[1]LOOKUP TABLE'!$A$2:$B$7,2,FALSE())</f>
        <v>6</v>
      </c>
      <c r="AL19" s="85" t="n">
        <f aca="false">VLOOKUP(H19,'[1]LOOKUP TABLE'!$A$2:$B$7,2,FALSE())</f>
        <v>6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21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33</v>
      </c>
      <c r="G20" s="84" t="s">
        <v>28</v>
      </c>
      <c r="H20" s="84" t="s">
        <v>28</v>
      </c>
      <c r="I20" s="85" t="n">
        <f aca="false">SUM(AJ20:AL20)</f>
        <v>8</v>
      </c>
      <c r="J20" s="86" t="n">
        <f aca="false">AN20</f>
        <v>0</v>
      </c>
      <c r="K20" s="87" t="n">
        <f aca="false">AO20</f>
        <v>8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29</v>
      </c>
      <c r="Q20" s="89" t="s">
        <v>28</v>
      </c>
      <c r="R20" s="89" t="s">
        <v>28</v>
      </c>
      <c r="S20" s="89" t="n">
        <f aca="false">SUM(AS20:AU20)</f>
        <v>6</v>
      </c>
      <c r="T20" s="90" t="n">
        <f aca="false">SUM(AW20)</f>
        <v>6</v>
      </c>
      <c r="U20" s="108" t="n">
        <f aca="false">SUM(AM20,AV20)</f>
        <v>2</v>
      </c>
      <c r="V20" s="109"/>
      <c r="W20" s="93" t="n">
        <f aca="false">SUM(K20,T20,V20)</f>
        <v>14</v>
      </c>
      <c r="X20" s="94"/>
      <c r="Y20" s="87" t="n">
        <v>42</v>
      </c>
      <c r="Z20" s="90" t="n">
        <v>18</v>
      </c>
      <c r="AA20" s="95" t="n">
        <v>8</v>
      </c>
      <c r="AB20" s="110" t="n">
        <v>0</v>
      </c>
      <c r="AC20" s="97" t="n">
        <v>7.5</v>
      </c>
      <c r="AD20" s="111" t="n">
        <v>60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8</v>
      </c>
      <c r="AK20" s="85" t="n">
        <f aca="false">VLOOKUP(G20,'[1]LOOKUP TABLE'!$A$2:$B$7,2,FALSE())</f>
        <v>0</v>
      </c>
      <c r="AL20" s="85" t="n">
        <f aca="false">VLOOKUP(H20,'[1]LOOKUP TABLE'!$A$2:$B$7,2,FALSE())</f>
        <v>0</v>
      </c>
      <c r="AM20" s="108" t="n">
        <f aca="false">COUNTIF(AG20:AL20,"&gt;=2")</f>
        <v>1</v>
      </c>
      <c r="AN20" s="86" t="n">
        <f aca="false">IF(AM20&gt;1,1,0)</f>
        <v>0</v>
      </c>
      <c r="AO20" s="87" t="n">
        <f aca="false">SUM(AG20:AL20,AN20)</f>
        <v>8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6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6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X16" activeCellId="0" sqref="X16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55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56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57</v>
      </c>
      <c r="R4" s="18"/>
      <c r="S4" s="20"/>
      <c r="T4" s="18"/>
      <c r="U4" s="18"/>
      <c r="V4" s="21" t="s">
        <v>58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1" t="s">
        <v>59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60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28</v>
      </c>
      <c r="G10" s="84" t="s">
        <v>28</v>
      </c>
      <c r="H10" s="84" t="s">
        <v>28</v>
      </c>
      <c r="I10" s="85" t="n">
        <f aca="false">SUM(AJ10:AL10)</f>
        <v>0</v>
      </c>
      <c r="J10" s="86" t="n">
        <f aca="false">AN10</f>
        <v>0</v>
      </c>
      <c r="K10" s="87" t="n">
        <f aca="false">AO10</f>
        <v>0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0</v>
      </c>
      <c r="V10" s="92"/>
      <c r="W10" s="93" t="n">
        <f aca="false">SUM(K10,T10,V10)</f>
        <v>0</v>
      </c>
      <c r="X10" s="94"/>
      <c r="Y10" s="87" t="n">
        <v>46</v>
      </c>
      <c r="Z10" s="90" t="n">
        <v>14</v>
      </c>
      <c r="AA10" s="95" t="n">
        <v>9</v>
      </c>
      <c r="AB10" s="96" t="n">
        <v>0</v>
      </c>
      <c r="AC10" s="97" t="n">
        <v>6.66666666666667</v>
      </c>
      <c r="AD10" s="98" t="n">
        <v>60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0</v>
      </c>
      <c r="AK10" s="39" t="n">
        <f aca="false">VLOOKUP(G10,'[1]LOOKUP TABLE'!$A$2:$B$7,2,FALSE())</f>
        <v>0</v>
      </c>
      <c r="AL10" s="39" t="n">
        <f aca="false">VLOOKUP(H10,'[1]LOOKUP TABLE'!$A$2:$B$7,2,FALSE())</f>
        <v>0</v>
      </c>
      <c r="AM10" s="100" t="n">
        <f aca="false">COUNTIF(AG10:AL10,"&gt;=2")</f>
        <v>0</v>
      </c>
      <c r="AN10" s="101" t="n">
        <f aca="false">IF(AM10&gt;1,1,0)</f>
        <v>0</v>
      </c>
      <c r="AO10" s="102" t="n">
        <f aca="false">SUM(AG10:AL10,AN10)</f>
        <v>0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30</v>
      </c>
      <c r="G11" s="84" t="s">
        <v>28</v>
      </c>
      <c r="H11" s="84" t="s">
        <v>28</v>
      </c>
      <c r="I11" s="85" t="n">
        <f aca="false">SUM(AJ11:AL11)</f>
        <v>4</v>
      </c>
      <c r="J11" s="86" t="n">
        <f aca="false">AN11</f>
        <v>0</v>
      </c>
      <c r="K11" s="87" t="n">
        <f aca="false">AO11</f>
        <v>4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33</v>
      </c>
      <c r="Q11" s="89" t="s">
        <v>32</v>
      </c>
      <c r="R11" s="89" t="s">
        <v>28</v>
      </c>
      <c r="S11" s="89" t="n">
        <f aca="false">SUM(AS11:AU11)</f>
        <v>18</v>
      </c>
      <c r="T11" s="90" t="n">
        <f aca="false">SUM(AW11)</f>
        <v>18</v>
      </c>
      <c r="U11" s="108" t="n">
        <f aca="false">SUM(AM11,AV11)</f>
        <v>3</v>
      </c>
      <c r="V11" s="109"/>
      <c r="W11" s="93" t="n">
        <f aca="false">SUM(K11,T11,V11)</f>
        <v>22</v>
      </c>
      <c r="X11" s="94"/>
      <c r="Y11" s="87" t="n">
        <v>50</v>
      </c>
      <c r="Z11" s="90" t="n">
        <v>50</v>
      </c>
      <c r="AA11" s="95" t="n">
        <v>12</v>
      </c>
      <c r="AB11" s="110" t="n">
        <v>1</v>
      </c>
      <c r="AC11" s="97" t="n">
        <v>8.41666666666667</v>
      </c>
      <c r="AD11" s="111" t="n">
        <v>101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4</v>
      </c>
      <c r="AK11" s="114" t="n">
        <f aca="false">VLOOKUP(G11,'[1]LOOKUP TABLE'!$A$2:$B$7,2,FALSE())</f>
        <v>0</v>
      </c>
      <c r="AL11" s="114" t="n">
        <f aca="false">VLOOKUP(H11,'[1]LOOKUP TABLE'!$A$2:$B$7,2,FALSE())</f>
        <v>0</v>
      </c>
      <c r="AM11" s="115" t="n">
        <f aca="false">COUNTIF(AG11:AL11,"&gt;=2")</f>
        <v>1</v>
      </c>
      <c r="AN11" s="116" t="n">
        <f aca="false">IF(AM11&gt;1,1,0)</f>
        <v>0</v>
      </c>
      <c r="AO11" s="117" t="n">
        <f aca="false">SUM(AG11:AL11,AN11)</f>
        <v>4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8</v>
      </c>
      <c r="AT11" s="119" t="n">
        <f aca="false">VLOOKUP(Q11,'[1]LOOKUP TABLE'!$A$2:$B$7,2,FALSE())</f>
        <v>10</v>
      </c>
      <c r="AU11" s="119" t="n">
        <f aca="false">VLOOKUP(R11,'[1]LOOKUP TABLE'!$A$2:$B$7,2,FALSE())</f>
        <v>0</v>
      </c>
      <c r="AV11" s="120" t="n">
        <f aca="false">COUNTIF(AP11:AU11,"&gt;=2")</f>
        <v>2</v>
      </c>
      <c r="AW11" s="121" t="n">
        <f aca="false">SUM(AP11:AU11)</f>
        <v>18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32</v>
      </c>
      <c r="G12" s="84" t="s">
        <v>33</v>
      </c>
      <c r="H12" s="84" t="s">
        <v>33</v>
      </c>
      <c r="I12" s="85" t="n">
        <f aca="false">SUM(AJ12:AL12)</f>
        <v>26</v>
      </c>
      <c r="J12" s="86" t="n">
        <f aca="false">AN12</f>
        <v>1</v>
      </c>
      <c r="K12" s="87" t="n">
        <f aca="false">AO12</f>
        <v>27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27</v>
      </c>
      <c r="X12" s="94"/>
      <c r="Y12" s="87" t="n">
        <v>110</v>
      </c>
      <c r="Z12" s="90" t="n">
        <v>0</v>
      </c>
      <c r="AA12" s="95" t="n">
        <v>12</v>
      </c>
      <c r="AB12" s="110" t="n">
        <v>1</v>
      </c>
      <c r="AC12" s="97" t="n">
        <v>9.25</v>
      </c>
      <c r="AD12" s="111" t="n">
        <v>111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10</v>
      </c>
      <c r="AK12" s="85" t="n">
        <f aca="false">VLOOKUP(G12,'[1]LOOKUP TABLE'!$A$2:$B$7,2,FALSE())</f>
        <v>8</v>
      </c>
      <c r="AL12" s="85" t="n">
        <f aca="false">VLOOKUP(H12,'[1]LOOKUP TABLE'!$A$2:$B$7,2,FALSE())</f>
        <v>8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27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32</v>
      </c>
      <c r="G13" s="84" t="s">
        <v>33</v>
      </c>
      <c r="H13" s="84" t="s">
        <v>28</v>
      </c>
      <c r="I13" s="85" t="n">
        <f aca="false">SUM(AJ13:AL13)</f>
        <v>18</v>
      </c>
      <c r="J13" s="86" t="n">
        <f aca="false">AN13</f>
        <v>1</v>
      </c>
      <c r="K13" s="87" t="n">
        <f aca="false">AO13</f>
        <v>19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33</v>
      </c>
      <c r="Q13" s="89" t="s">
        <v>28</v>
      </c>
      <c r="R13" s="89" t="s">
        <v>28</v>
      </c>
      <c r="S13" s="89" t="n">
        <f aca="false">SUM(AS13:AU13)</f>
        <v>8</v>
      </c>
      <c r="T13" s="90" t="n">
        <f aca="false">SUM(AW13)</f>
        <v>8</v>
      </c>
      <c r="U13" s="108" t="n">
        <f aca="false">SUM(AM13,AV13)</f>
        <v>3</v>
      </c>
      <c r="V13" s="109"/>
      <c r="W13" s="93" t="n">
        <f aca="false">SUM(K13,T13,V13)</f>
        <v>27</v>
      </c>
      <c r="X13" s="94"/>
      <c r="Y13" s="87" t="n">
        <v>47</v>
      </c>
      <c r="Z13" s="90" t="n">
        <v>28</v>
      </c>
      <c r="AA13" s="95" t="n">
        <v>9</v>
      </c>
      <c r="AB13" s="110" t="n">
        <v>1</v>
      </c>
      <c r="AC13" s="97" t="n">
        <v>8.44444444444445</v>
      </c>
      <c r="AD13" s="111" t="n">
        <v>76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10</v>
      </c>
      <c r="AK13" s="85" t="n">
        <f aca="false">VLOOKUP(G13,'[1]LOOKUP TABLE'!$A$2:$B$7,2,FALSE())</f>
        <v>8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19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8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8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33</v>
      </c>
      <c r="G14" s="84" t="s">
        <v>30</v>
      </c>
      <c r="H14" s="84" t="s">
        <v>28</v>
      </c>
      <c r="I14" s="85" t="n">
        <f aca="false">SUM(AJ14:AL14)</f>
        <v>12</v>
      </c>
      <c r="J14" s="86" t="n">
        <f aca="false">AN14</f>
        <v>1</v>
      </c>
      <c r="K14" s="87" t="n">
        <f aca="false">AO14</f>
        <v>13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30</v>
      </c>
      <c r="Q14" s="89" t="s">
        <v>28</v>
      </c>
      <c r="R14" s="89" t="s">
        <v>28</v>
      </c>
      <c r="S14" s="89" t="n">
        <f aca="false">SUM(AS14:AU14)</f>
        <v>4</v>
      </c>
      <c r="T14" s="90" t="n">
        <f aca="false">SUM(AW14)</f>
        <v>4</v>
      </c>
      <c r="U14" s="108" t="n">
        <f aca="false">SUM(AM14,AV14)</f>
        <v>3</v>
      </c>
      <c r="V14" s="109"/>
      <c r="W14" s="93" t="n">
        <f aca="false">SUM(K14,T14,V14)</f>
        <v>17</v>
      </c>
      <c r="X14" s="94"/>
      <c r="Y14" s="87" t="n">
        <v>64</v>
      </c>
      <c r="Z14" s="90" t="n">
        <v>32</v>
      </c>
      <c r="AA14" s="95" t="n">
        <v>12</v>
      </c>
      <c r="AB14" s="110" t="n">
        <v>1</v>
      </c>
      <c r="AC14" s="97" t="n">
        <v>8.08333333333333</v>
      </c>
      <c r="AD14" s="111" t="n">
        <v>97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8</v>
      </c>
      <c r="AK14" s="85" t="n">
        <f aca="false">VLOOKUP(G14,'[1]LOOKUP TABLE'!$A$2:$B$7,2,FALSE())</f>
        <v>4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13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4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4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29</v>
      </c>
      <c r="H15" s="84" t="s">
        <v>28</v>
      </c>
      <c r="I15" s="85" t="n">
        <f aca="false">SUM(AJ15:AL15)</f>
        <v>14</v>
      </c>
      <c r="J15" s="86" t="n">
        <f aca="false">AN15</f>
        <v>1</v>
      </c>
      <c r="K15" s="87" t="n">
        <f aca="false">AO15</f>
        <v>15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32</v>
      </c>
      <c r="Q15" s="89" t="s">
        <v>28</v>
      </c>
      <c r="R15" s="89" t="s">
        <v>28</v>
      </c>
      <c r="S15" s="89" t="n">
        <f aca="false">SUM(AS15:AU15)</f>
        <v>10</v>
      </c>
      <c r="T15" s="90" t="n">
        <f aca="false">SUM(AW15)</f>
        <v>10</v>
      </c>
      <c r="U15" s="108" t="n">
        <f aca="false">SUM(AM15,AV15)</f>
        <v>3</v>
      </c>
      <c r="V15" s="109" t="n">
        <v>1</v>
      </c>
      <c r="W15" s="93" t="n">
        <f aca="false">SUM(K15,T15,V15)</f>
        <v>26</v>
      </c>
      <c r="X15" s="94"/>
      <c r="Y15" s="87" t="n">
        <v>63</v>
      </c>
      <c r="Z15" s="90" t="n">
        <v>34</v>
      </c>
      <c r="AA15" s="95" t="n">
        <v>12</v>
      </c>
      <c r="AB15" s="110" t="n">
        <v>1</v>
      </c>
      <c r="AC15" s="97" t="n">
        <v>8.16666666666667</v>
      </c>
      <c r="AD15" s="111" t="n">
        <v>98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6</v>
      </c>
      <c r="AL15" s="85" t="n">
        <f aca="false">VLOOKUP(H15,'[1]LOOKUP TABLE'!$A$2:$B$7,2,FALSE())</f>
        <v>0</v>
      </c>
      <c r="AM15" s="108" t="n">
        <f aca="false">COUNTIF(AG15:AL15,"&gt;=2")</f>
        <v>2</v>
      </c>
      <c r="AN15" s="86" t="n">
        <f aca="false">IF(AM15&gt;1,1,0)</f>
        <v>1</v>
      </c>
      <c r="AO15" s="87" t="n">
        <f aca="false">SUM(AG15:AL15,AN15)</f>
        <v>15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10</v>
      </c>
      <c r="AT15" s="89" t="n">
        <f aca="false">VLOOKUP(Q15,'[1]LOOKUP TABLE'!$A$2:$B$7,2,FALSE())</f>
        <v>0</v>
      </c>
      <c r="AU15" s="89" t="n">
        <f aca="false">VLOOKUP(R15,'[1]LOOKUP TABLE'!$A$2:$B$7,2,FALSE())</f>
        <v>0</v>
      </c>
      <c r="AV15" s="126" t="n">
        <f aca="false">COUNTIF(AP15:AU15,"&gt;=2")</f>
        <v>1</v>
      </c>
      <c r="AW15" s="127" t="n">
        <f aca="false">SUM(AP15:AU15)</f>
        <v>10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28</v>
      </c>
      <c r="G17" s="84" t="s">
        <v>28</v>
      </c>
      <c r="H17" s="84" t="s">
        <v>28</v>
      </c>
      <c r="I17" s="85" t="n">
        <f aca="false">SUM(AJ17:AL17)</f>
        <v>0</v>
      </c>
      <c r="J17" s="86" t="n">
        <f aca="false">AN17</f>
        <v>0</v>
      </c>
      <c r="K17" s="87" t="n">
        <f aca="false">AO17</f>
        <v>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28</v>
      </c>
      <c r="Q17" s="89" t="s">
        <v>28</v>
      </c>
      <c r="R17" s="89" t="s">
        <v>28</v>
      </c>
      <c r="S17" s="89" t="n">
        <f aca="false">SUM(AS17:AU17)</f>
        <v>0</v>
      </c>
      <c r="T17" s="90" t="n">
        <f aca="false">SUM(AW17)</f>
        <v>0</v>
      </c>
      <c r="U17" s="108" t="n">
        <f aca="false">SUM(AM17,AV17)</f>
        <v>0</v>
      </c>
      <c r="V17" s="109"/>
      <c r="W17" s="93" t="n">
        <f aca="false">SUM(K17,T17,V17)</f>
        <v>0</v>
      </c>
      <c r="X17" s="94"/>
      <c r="Y17" s="87" t="n">
        <v>27</v>
      </c>
      <c r="Z17" s="90" t="n">
        <v>28</v>
      </c>
      <c r="AA17" s="95" t="n">
        <v>6</v>
      </c>
      <c r="AB17" s="110" t="n">
        <v>2</v>
      </c>
      <c r="AC17" s="97" t="n">
        <v>9.5</v>
      </c>
      <c r="AD17" s="111" t="n">
        <v>57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0</v>
      </c>
      <c r="AN17" s="86" t="n">
        <f aca="false">IF(AM17&gt;1,1,0)</f>
        <v>0</v>
      </c>
      <c r="AO17" s="87" t="n">
        <f aca="false">SUM(AG17:AL17,AN17)</f>
        <v>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0</v>
      </c>
      <c r="AW17" s="127" t="n">
        <f aca="false">SUM(AP17:AU17)</f>
        <v>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33</v>
      </c>
      <c r="G18" s="84" t="s">
        <v>32</v>
      </c>
      <c r="H18" s="84" t="s">
        <v>29</v>
      </c>
      <c r="I18" s="85" t="n">
        <f aca="false">SUM(AJ18:AL18)</f>
        <v>24</v>
      </c>
      <c r="J18" s="86" t="n">
        <f aca="false">AN18</f>
        <v>1</v>
      </c>
      <c r="K18" s="87" t="n">
        <f aca="false">AO18</f>
        <v>25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28</v>
      </c>
      <c r="Q18" s="89" t="s">
        <v>28</v>
      </c>
      <c r="R18" s="89" t="s">
        <v>28</v>
      </c>
      <c r="S18" s="89" t="n">
        <f aca="false">SUM(AS18:AU18)</f>
        <v>0</v>
      </c>
      <c r="T18" s="90" t="n">
        <f aca="false">SUM(AW18)</f>
        <v>0</v>
      </c>
      <c r="U18" s="108" t="n">
        <f aca="false">SUM(AM18,AV18)</f>
        <v>3</v>
      </c>
      <c r="V18" s="109" t="n">
        <v>1</v>
      </c>
      <c r="W18" s="93" t="n">
        <f aca="false">SUM(K18,T18,V18)</f>
        <v>26</v>
      </c>
      <c r="X18" s="94"/>
      <c r="Y18" s="87" t="n">
        <v>82</v>
      </c>
      <c r="Z18" s="90" t="n">
        <v>26</v>
      </c>
      <c r="AA18" s="95" t="n">
        <v>12</v>
      </c>
      <c r="AB18" s="110" t="n">
        <v>1</v>
      </c>
      <c r="AC18" s="97" t="n">
        <v>9.08333333333333</v>
      </c>
      <c r="AD18" s="111" t="n">
        <v>109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8</v>
      </c>
      <c r="AK18" s="85" t="n">
        <f aca="false">VLOOKUP(G18,'[1]LOOKUP TABLE'!$A$2:$B$7,2,FALSE())</f>
        <v>10</v>
      </c>
      <c r="AL18" s="85" t="n">
        <f aca="false">VLOOKUP(H18,'[1]LOOKUP TABLE'!$A$2:$B$7,2,FALSE())</f>
        <v>6</v>
      </c>
      <c r="AM18" s="108" t="n">
        <f aca="false">COUNTIF(AG18:AL18,"&gt;=2")</f>
        <v>3</v>
      </c>
      <c r="AN18" s="86" t="n">
        <f aca="false">IF(AM18&gt;1,1,0)</f>
        <v>1</v>
      </c>
      <c r="AO18" s="87" t="n">
        <f aca="false">SUM(AG18:AL18,AN18)</f>
        <v>25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0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0</v>
      </c>
      <c r="AW18" s="127" t="n">
        <f aca="false">SUM(AP18:AU18)</f>
        <v>0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32</v>
      </c>
      <c r="G19" s="84" t="s">
        <v>29</v>
      </c>
      <c r="H19" s="84" t="s">
        <v>30</v>
      </c>
      <c r="I19" s="85" t="n">
        <f aca="false">SUM(AJ19:AL19)</f>
        <v>20</v>
      </c>
      <c r="J19" s="86" t="n">
        <f aca="false">AN19</f>
        <v>1</v>
      </c>
      <c r="K19" s="87" t="n">
        <f aca="false">AO19</f>
        <v>21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21</v>
      </c>
      <c r="X19" s="94"/>
      <c r="Y19" s="87" t="n">
        <v>69</v>
      </c>
      <c r="Z19" s="90" t="n">
        <v>0</v>
      </c>
      <c r="AA19" s="95" t="n">
        <v>9</v>
      </c>
      <c r="AB19" s="110" t="n">
        <v>0</v>
      </c>
      <c r="AC19" s="97" t="n">
        <v>7.66666666666667</v>
      </c>
      <c r="AD19" s="111" t="n">
        <v>69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10</v>
      </c>
      <c r="AK19" s="85" t="n">
        <f aca="false">VLOOKUP(G19,'[1]LOOKUP TABLE'!$A$2:$B$7,2,FALSE())</f>
        <v>6</v>
      </c>
      <c r="AL19" s="85" t="n">
        <f aca="false">VLOOKUP(H19,'[1]LOOKUP TABLE'!$A$2:$B$7,2,FALSE())</f>
        <v>4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21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29</v>
      </c>
      <c r="G20" s="84" t="s">
        <v>30</v>
      </c>
      <c r="H20" s="84" t="s">
        <v>28</v>
      </c>
      <c r="I20" s="85" t="n">
        <f aca="false">SUM(AJ20:AL20)</f>
        <v>10</v>
      </c>
      <c r="J20" s="86" t="n">
        <f aca="false">AN20</f>
        <v>1</v>
      </c>
      <c r="K20" s="87" t="n">
        <f aca="false">AO20</f>
        <v>11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29</v>
      </c>
      <c r="Q20" s="89" t="s">
        <v>28</v>
      </c>
      <c r="R20" s="89" t="s">
        <v>28</v>
      </c>
      <c r="S20" s="89" t="n">
        <f aca="false">SUM(AS20:AU20)</f>
        <v>6</v>
      </c>
      <c r="T20" s="90" t="n">
        <f aca="false">SUM(AW20)</f>
        <v>6</v>
      </c>
      <c r="U20" s="108" t="n">
        <f aca="false">SUM(AM20,AV20)</f>
        <v>3</v>
      </c>
      <c r="V20" s="109"/>
      <c r="W20" s="93" t="n">
        <f aca="false">SUM(K20,T20,V20)</f>
        <v>17</v>
      </c>
      <c r="X20" s="94"/>
      <c r="Y20" s="87" t="n">
        <v>53</v>
      </c>
      <c r="Z20" s="90" t="n">
        <v>24</v>
      </c>
      <c r="AA20" s="95" t="n">
        <v>11</v>
      </c>
      <c r="AB20" s="110" t="n">
        <v>0</v>
      </c>
      <c r="AC20" s="97" t="n">
        <v>7</v>
      </c>
      <c r="AD20" s="111" t="n">
        <v>77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6</v>
      </c>
      <c r="AK20" s="85" t="n">
        <f aca="false">VLOOKUP(G20,'[1]LOOKUP TABLE'!$A$2:$B$7,2,FALSE())</f>
        <v>4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11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6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6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A13" activeCellId="0" sqref="AA13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61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62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3</v>
      </c>
      <c r="R4" s="18"/>
      <c r="S4" s="20"/>
      <c r="T4" s="18"/>
      <c r="U4" s="18"/>
      <c r="V4" s="21" t="s">
        <v>63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1" t="s">
        <v>64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65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30</v>
      </c>
      <c r="G10" s="84" t="s">
        <v>30</v>
      </c>
      <c r="H10" s="84" t="s">
        <v>30</v>
      </c>
      <c r="I10" s="85" t="n">
        <f aca="false">SUM(AJ10:AL10)</f>
        <v>12</v>
      </c>
      <c r="J10" s="86" t="n">
        <f aca="false">AN10</f>
        <v>1</v>
      </c>
      <c r="K10" s="87" t="n">
        <f aca="false">AO10</f>
        <v>13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3</v>
      </c>
      <c r="V10" s="92"/>
      <c r="W10" s="93" t="n">
        <f aca="false">SUM(K10,T10,V10)</f>
        <v>13</v>
      </c>
      <c r="X10" s="94"/>
      <c r="Y10" s="87" t="n">
        <v>59</v>
      </c>
      <c r="Z10" s="90" t="n">
        <v>14</v>
      </c>
      <c r="AA10" s="95" t="n">
        <v>12</v>
      </c>
      <c r="AB10" s="96" t="n">
        <v>0</v>
      </c>
      <c r="AC10" s="97" t="n">
        <v>6.08333333333333</v>
      </c>
      <c r="AD10" s="98" t="n">
        <v>73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4</v>
      </c>
      <c r="AK10" s="39" t="n">
        <f aca="false">VLOOKUP(G10,'[1]LOOKUP TABLE'!$A$2:$B$7,2,FALSE())</f>
        <v>4</v>
      </c>
      <c r="AL10" s="39" t="n">
        <f aca="false">VLOOKUP(H10,'[1]LOOKUP TABLE'!$A$2:$B$7,2,FALSE())</f>
        <v>4</v>
      </c>
      <c r="AM10" s="100" t="n">
        <f aca="false">COUNTIF(AG10:AL10,"&gt;=2")</f>
        <v>3</v>
      </c>
      <c r="AN10" s="101" t="n">
        <f aca="false">IF(AM10&gt;1,1,0)</f>
        <v>1</v>
      </c>
      <c r="AO10" s="102" t="n">
        <f aca="false">SUM(AG10:AL10,AN10)</f>
        <v>13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30</v>
      </c>
      <c r="G11" s="84" t="s">
        <v>28</v>
      </c>
      <c r="H11" s="84" t="s">
        <v>28</v>
      </c>
      <c r="I11" s="85" t="n">
        <f aca="false">SUM(AJ11:AL11)</f>
        <v>4</v>
      </c>
      <c r="J11" s="86" t="n">
        <f aca="false">AN11</f>
        <v>0</v>
      </c>
      <c r="K11" s="87" t="n">
        <f aca="false">AO11</f>
        <v>4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32</v>
      </c>
      <c r="Q11" s="89" t="s">
        <v>32</v>
      </c>
      <c r="R11" s="89" t="s">
        <v>28</v>
      </c>
      <c r="S11" s="89" t="n">
        <f aca="false">SUM(AS11:AU11)</f>
        <v>20</v>
      </c>
      <c r="T11" s="90" t="n">
        <f aca="false">SUM(AW11)</f>
        <v>20</v>
      </c>
      <c r="U11" s="108" t="n">
        <f aca="false">SUM(AM11,AV11)</f>
        <v>3</v>
      </c>
      <c r="V11" s="109" t="n">
        <v>1</v>
      </c>
      <c r="W11" s="93" t="n">
        <f aca="false">SUM(K11,T11,V11)</f>
        <v>25</v>
      </c>
      <c r="X11" s="94"/>
      <c r="Y11" s="87" t="n">
        <v>54</v>
      </c>
      <c r="Z11" s="90" t="n">
        <v>70</v>
      </c>
      <c r="AA11" s="95" t="n">
        <v>15</v>
      </c>
      <c r="AB11" s="110" t="n">
        <v>2</v>
      </c>
      <c r="AC11" s="97" t="n">
        <v>8.4</v>
      </c>
      <c r="AD11" s="111" t="n">
        <v>126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4</v>
      </c>
      <c r="AK11" s="114" t="n">
        <f aca="false">VLOOKUP(G11,'[1]LOOKUP TABLE'!$A$2:$B$7,2,FALSE())</f>
        <v>0</v>
      </c>
      <c r="AL11" s="114" t="n">
        <f aca="false">VLOOKUP(H11,'[1]LOOKUP TABLE'!$A$2:$B$7,2,FALSE())</f>
        <v>0</v>
      </c>
      <c r="AM11" s="115" t="n">
        <f aca="false">COUNTIF(AG11:AL11,"&gt;=2")</f>
        <v>1</v>
      </c>
      <c r="AN11" s="116" t="n">
        <f aca="false">IF(AM11&gt;1,1,0)</f>
        <v>0</v>
      </c>
      <c r="AO11" s="117" t="n">
        <f aca="false">SUM(AG11:AL11,AN11)</f>
        <v>4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10</v>
      </c>
      <c r="AT11" s="119" t="n">
        <f aca="false">VLOOKUP(Q11,'[1]LOOKUP TABLE'!$A$2:$B$7,2,FALSE())</f>
        <v>10</v>
      </c>
      <c r="AU11" s="119" t="n">
        <f aca="false">VLOOKUP(R11,'[1]LOOKUP TABLE'!$A$2:$B$7,2,FALSE())</f>
        <v>0</v>
      </c>
      <c r="AV11" s="120" t="n">
        <f aca="false">COUNTIF(AP11:AU11,"&gt;=2")</f>
        <v>2</v>
      </c>
      <c r="AW11" s="121" t="n">
        <f aca="false">SUM(AP11:AU11)</f>
        <v>20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32</v>
      </c>
      <c r="G12" s="84" t="s">
        <v>29</v>
      </c>
      <c r="H12" s="84" t="s">
        <v>33</v>
      </c>
      <c r="I12" s="85" t="n">
        <f aca="false">SUM(AJ12:AL12)</f>
        <v>24</v>
      </c>
      <c r="J12" s="86" t="n">
        <f aca="false">AN12</f>
        <v>1</v>
      </c>
      <c r="K12" s="87" t="n">
        <f aca="false">AO12</f>
        <v>25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25</v>
      </c>
      <c r="X12" s="94"/>
      <c r="Y12" s="87" t="n">
        <v>135</v>
      </c>
      <c r="Z12" s="90" t="n">
        <v>0</v>
      </c>
      <c r="AA12" s="95" t="n">
        <v>15</v>
      </c>
      <c r="AB12" s="110" t="n">
        <v>1</v>
      </c>
      <c r="AC12" s="97" t="n">
        <v>9.06666666666667</v>
      </c>
      <c r="AD12" s="111" t="n">
        <v>136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10</v>
      </c>
      <c r="AK12" s="85" t="n">
        <f aca="false">VLOOKUP(G12,'[1]LOOKUP TABLE'!$A$2:$B$7,2,FALSE())</f>
        <v>6</v>
      </c>
      <c r="AL12" s="85" t="n">
        <f aca="false">VLOOKUP(H12,'[1]LOOKUP TABLE'!$A$2:$B$7,2,FALSE())</f>
        <v>8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25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28</v>
      </c>
      <c r="G13" s="84" t="s">
        <v>28</v>
      </c>
      <c r="H13" s="84" t="s">
        <v>28</v>
      </c>
      <c r="I13" s="85" t="n">
        <f aca="false">SUM(AJ13:AL13)</f>
        <v>0</v>
      </c>
      <c r="J13" s="86" t="n">
        <f aca="false">AN13</f>
        <v>0</v>
      </c>
      <c r="K13" s="87" t="n">
        <f aca="false">AO13</f>
        <v>0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28</v>
      </c>
      <c r="Q13" s="89" t="s">
        <v>28</v>
      </c>
      <c r="R13" s="89" t="s">
        <v>28</v>
      </c>
      <c r="S13" s="89" t="n">
        <f aca="false">SUM(AS13:AU13)</f>
        <v>0</v>
      </c>
      <c r="T13" s="90" t="n">
        <f aca="false">SUM(AW13)</f>
        <v>0</v>
      </c>
      <c r="U13" s="108" t="n">
        <f aca="false">SUM(AM13,AV13)</f>
        <v>0</v>
      </c>
      <c r="V13" s="109"/>
      <c r="W13" s="93" t="n">
        <f aca="false">SUM(K13,T13,V13)</f>
        <v>0</v>
      </c>
      <c r="X13" s="94"/>
      <c r="Y13" s="87" t="n">
        <v>47</v>
      </c>
      <c r="Z13" s="90" t="n">
        <v>28</v>
      </c>
      <c r="AA13" s="95" t="n">
        <v>9</v>
      </c>
      <c r="AB13" s="110" t="n">
        <v>1</v>
      </c>
      <c r="AC13" s="97" t="n">
        <v>8.44444444444445</v>
      </c>
      <c r="AD13" s="111" t="n">
        <v>76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0</v>
      </c>
      <c r="AK13" s="85" t="n">
        <f aca="false">VLOOKUP(G13,'[1]LOOKUP TABLE'!$A$2:$B$7,2,FALSE())</f>
        <v>0</v>
      </c>
      <c r="AL13" s="85" t="n">
        <f aca="false">VLOOKUP(H13,'[1]LOOKUP TABLE'!$A$2:$B$7,2,FALSE())</f>
        <v>0</v>
      </c>
      <c r="AM13" s="108" t="n">
        <f aca="false">COUNTIF(AG13:AL13,"&gt;=2")</f>
        <v>0</v>
      </c>
      <c r="AN13" s="86" t="n">
        <f aca="false">IF(AM13&gt;1,1,0)</f>
        <v>0</v>
      </c>
      <c r="AO13" s="87" t="n">
        <f aca="false">SUM(AG13:AL13,AN13)</f>
        <v>0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0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0</v>
      </c>
      <c r="AW13" s="127" t="n">
        <f aca="false">SUM(AP13:AU13)</f>
        <v>0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30</v>
      </c>
      <c r="G14" s="84" t="s">
        <v>29</v>
      </c>
      <c r="H14" s="84" t="s">
        <v>28</v>
      </c>
      <c r="I14" s="85" t="n">
        <f aca="false">SUM(AJ14:AL14)</f>
        <v>10</v>
      </c>
      <c r="J14" s="86" t="n">
        <f aca="false">AN14</f>
        <v>1</v>
      </c>
      <c r="K14" s="87" t="n">
        <f aca="false">AO14</f>
        <v>11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29</v>
      </c>
      <c r="Q14" s="89" t="s">
        <v>28</v>
      </c>
      <c r="R14" s="89" t="s">
        <v>28</v>
      </c>
      <c r="S14" s="89" t="n">
        <f aca="false">SUM(AS14:AU14)</f>
        <v>6</v>
      </c>
      <c r="T14" s="90" t="n">
        <f aca="false">SUM(AW14)</f>
        <v>6</v>
      </c>
      <c r="U14" s="108" t="n">
        <f aca="false">SUM(AM14,AV14)</f>
        <v>3</v>
      </c>
      <c r="V14" s="109"/>
      <c r="W14" s="93" t="n">
        <f aca="false">SUM(K14,T14,V14)</f>
        <v>17</v>
      </c>
      <c r="X14" s="94"/>
      <c r="Y14" s="87" t="n">
        <v>75</v>
      </c>
      <c r="Z14" s="90" t="n">
        <v>38</v>
      </c>
      <c r="AA14" s="95" t="n">
        <v>15</v>
      </c>
      <c r="AB14" s="110" t="n">
        <v>1</v>
      </c>
      <c r="AC14" s="97" t="n">
        <v>7.6</v>
      </c>
      <c r="AD14" s="111" t="n">
        <v>114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4</v>
      </c>
      <c r="AK14" s="85" t="n">
        <f aca="false">VLOOKUP(G14,'[1]LOOKUP TABLE'!$A$2:$B$7,2,FALSE())</f>
        <v>6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11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6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6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32</v>
      </c>
      <c r="G15" s="84" t="s">
        <v>28</v>
      </c>
      <c r="H15" s="84" t="s">
        <v>28</v>
      </c>
      <c r="I15" s="85" t="n">
        <f aca="false">SUM(AJ15:AL15)</f>
        <v>10</v>
      </c>
      <c r="J15" s="86" t="n">
        <f aca="false">AN15</f>
        <v>0</v>
      </c>
      <c r="K15" s="87" t="n">
        <f aca="false">AO15</f>
        <v>10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32</v>
      </c>
      <c r="Q15" s="89" t="s">
        <v>29</v>
      </c>
      <c r="R15" s="89" t="s">
        <v>28</v>
      </c>
      <c r="S15" s="89" t="n">
        <f aca="false">SUM(AS15:AU15)</f>
        <v>16</v>
      </c>
      <c r="T15" s="90" t="n">
        <f aca="false">SUM(AW15)</f>
        <v>16</v>
      </c>
      <c r="U15" s="108" t="n">
        <f aca="false">SUM(AM15,AV15)</f>
        <v>3</v>
      </c>
      <c r="V15" s="109" t="n">
        <v>1</v>
      </c>
      <c r="W15" s="93" t="n">
        <f aca="false">SUM(K15,T15,V15)</f>
        <v>27</v>
      </c>
      <c r="X15" s="94"/>
      <c r="Y15" s="87" t="n">
        <v>73</v>
      </c>
      <c r="Z15" s="90" t="n">
        <v>50</v>
      </c>
      <c r="AA15" s="95" t="n">
        <v>15</v>
      </c>
      <c r="AB15" s="110" t="n">
        <v>2</v>
      </c>
      <c r="AC15" s="97" t="n">
        <v>8.33333333333333</v>
      </c>
      <c r="AD15" s="111" t="n">
        <v>125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10</v>
      </c>
      <c r="AK15" s="85" t="n">
        <f aca="false">VLOOKUP(G15,'[1]LOOKUP TABLE'!$A$2:$B$7,2,FALSE())</f>
        <v>0</v>
      </c>
      <c r="AL15" s="85" t="n">
        <f aca="false">VLOOKUP(H15,'[1]LOOKUP TABLE'!$A$2:$B$7,2,FALSE())</f>
        <v>0</v>
      </c>
      <c r="AM15" s="108" t="n">
        <f aca="false">COUNTIF(AG15:AL15,"&gt;=2")</f>
        <v>1</v>
      </c>
      <c r="AN15" s="86" t="n">
        <f aca="false">IF(AM15&gt;1,1,0)</f>
        <v>0</v>
      </c>
      <c r="AO15" s="87" t="n">
        <f aca="false">SUM(AG15:AL15,AN15)</f>
        <v>10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10</v>
      </c>
      <c r="AT15" s="89" t="n">
        <f aca="false">VLOOKUP(Q15,'[1]LOOKUP TABLE'!$A$2:$B$7,2,FALSE())</f>
        <v>6</v>
      </c>
      <c r="AU15" s="89" t="n">
        <f aca="false">VLOOKUP(R15,'[1]LOOKUP TABLE'!$A$2:$B$7,2,FALSE())</f>
        <v>0</v>
      </c>
      <c r="AV15" s="126" t="n">
        <f aca="false">COUNTIF(AP15:AU15,"&gt;=2")</f>
        <v>2</v>
      </c>
      <c r="AW15" s="127" t="n">
        <f aca="false">SUM(AP15:AU15)</f>
        <v>16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28</v>
      </c>
      <c r="G17" s="84" t="s">
        <v>28</v>
      </c>
      <c r="H17" s="84" t="s">
        <v>28</v>
      </c>
      <c r="I17" s="85" t="n">
        <f aca="false">SUM(AJ17:AL17)</f>
        <v>0</v>
      </c>
      <c r="J17" s="86" t="n">
        <f aca="false">AN17</f>
        <v>0</v>
      </c>
      <c r="K17" s="87" t="n">
        <f aca="false">AO17</f>
        <v>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28</v>
      </c>
      <c r="Q17" s="89" t="s">
        <v>28</v>
      </c>
      <c r="R17" s="89" t="s">
        <v>28</v>
      </c>
      <c r="S17" s="89" t="n">
        <f aca="false">SUM(AS17:AU17)</f>
        <v>0</v>
      </c>
      <c r="T17" s="90" t="n">
        <f aca="false">SUM(AW17)</f>
        <v>0</v>
      </c>
      <c r="U17" s="108" t="n">
        <f aca="false">SUM(AM17,AV17)</f>
        <v>0</v>
      </c>
      <c r="V17" s="109"/>
      <c r="W17" s="93" t="n">
        <f aca="false">SUM(K17,T17,V17)</f>
        <v>0</v>
      </c>
      <c r="X17" s="94"/>
      <c r="Y17" s="87" t="n">
        <v>27</v>
      </c>
      <c r="Z17" s="90" t="n">
        <v>28</v>
      </c>
      <c r="AA17" s="95" t="n">
        <v>6</v>
      </c>
      <c r="AB17" s="110" t="n">
        <v>2</v>
      </c>
      <c r="AC17" s="97" t="n">
        <v>9.5</v>
      </c>
      <c r="AD17" s="111" t="n">
        <v>57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0</v>
      </c>
      <c r="AN17" s="86" t="n">
        <f aca="false">IF(AM17&gt;1,1,0)</f>
        <v>0</v>
      </c>
      <c r="AO17" s="87" t="n">
        <f aca="false">SUM(AG17:AL17,AN17)</f>
        <v>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0</v>
      </c>
      <c r="AW17" s="127" t="n">
        <f aca="false">SUM(AP17:AU17)</f>
        <v>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29</v>
      </c>
      <c r="G18" s="84" t="s">
        <v>33</v>
      </c>
      <c r="H18" s="84" t="s">
        <v>28</v>
      </c>
      <c r="I18" s="85" t="n">
        <f aca="false">SUM(AJ18:AL18)</f>
        <v>14</v>
      </c>
      <c r="J18" s="86" t="n">
        <f aca="false">AN18</f>
        <v>1</v>
      </c>
      <c r="K18" s="87" t="n">
        <f aca="false">AO18</f>
        <v>15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32</v>
      </c>
      <c r="Q18" s="89" t="s">
        <v>28</v>
      </c>
      <c r="R18" s="89" t="s">
        <v>28</v>
      </c>
      <c r="S18" s="89" t="n">
        <f aca="false">SUM(AS18:AU18)</f>
        <v>10</v>
      </c>
      <c r="T18" s="90" t="n">
        <f aca="false">SUM(AW18)</f>
        <v>10</v>
      </c>
      <c r="U18" s="108" t="n">
        <f aca="false">SUM(AM18,AV18)</f>
        <v>3</v>
      </c>
      <c r="V18" s="109"/>
      <c r="W18" s="93" t="n">
        <f aca="false">SUM(K18,T18,V18)</f>
        <v>25</v>
      </c>
      <c r="X18" s="94"/>
      <c r="Y18" s="87" t="n">
        <v>97</v>
      </c>
      <c r="Z18" s="90" t="n">
        <v>36</v>
      </c>
      <c r="AA18" s="95" t="n">
        <v>15</v>
      </c>
      <c r="AB18" s="110" t="n">
        <v>1</v>
      </c>
      <c r="AC18" s="97" t="n">
        <v>8.93333333333333</v>
      </c>
      <c r="AD18" s="111" t="n">
        <v>134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6</v>
      </c>
      <c r="AK18" s="85" t="n">
        <f aca="false">VLOOKUP(G18,'[1]LOOKUP TABLE'!$A$2:$B$7,2,FALSE())</f>
        <v>8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15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10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10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30</v>
      </c>
      <c r="G19" s="84" t="s">
        <v>30</v>
      </c>
      <c r="H19" s="84" t="s">
        <v>30</v>
      </c>
      <c r="I19" s="85" t="n">
        <f aca="false">SUM(AJ19:AL19)</f>
        <v>12</v>
      </c>
      <c r="J19" s="86" t="n">
        <f aca="false">AN19</f>
        <v>1</v>
      </c>
      <c r="K19" s="87" t="n">
        <f aca="false">AO19</f>
        <v>13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13</v>
      </c>
      <c r="X19" s="94"/>
      <c r="Y19" s="87" t="n">
        <v>82</v>
      </c>
      <c r="Z19" s="90" t="n">
        <v>0</v>
      </c>
      <c r="AA19" s="95" t="n">
        <v>12</v>
      </c>
      <c r="AB19" s="110" t="n">
        <v>0</v>
      </c>
      <c r="AC19" s="97" t="n">
        <v>6.83333333333333</v>
      </c>
      <c r="AD19" s="111" t="n">
        <v>82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4</v>
      </c>
      <c r="AK19" s="85" t="n">
        <f aca="false">VLOOKUP(G19,'[1]LOOKUP TABLE'!$A$2:$B$7,2,FALSE())</f>
        <v>4</v>
      </c>
      <c r="AL19" s="85" t="n">
        <f aca="false">VLOOKUP(H19,'[1]LOOKUP TABLE'!$A$2:$B$7,2,FALSE())</f>
        <v>4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13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29</v>
      </c>
      <c r="G20" s="84" t="s">
        <v>29</v>
      </c>
      <c r="H20" s="84" t="s">
        <v>28</v>
      </c>
      <c r="I20" s="85" t="n">
        <f aca="false">SUM(AJ20:AL20)</f>
        <v>12</v>
      </c>
      <c r="J20" s="86" t="n">
        <f aca="false">AN20</f>
        <v>1</v>
      </c>
      <c r="K20" s="87" t="n">
        <f aca="false">AO20</f>
        <v>13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32</v>
      </c>
      <c r="Q20" s="89" t="s">
        <v>28</v>
      </c>
      <c r="R20" s="89" t="s">
        <v>28</v>
      </c>
      <c r="S20" s="89" t="n">
        <f aca="false">SUM(AS20:AU20)</f>
        <v>10</v>
      </c>
      <c r="T20" s="90" t="n">
        <f aca="false">SUM(AW20)</f>
        <v>10</v>
      </c>
      <c r="U20" s="108" t="n">
        <f aca="false">SUM(AM20,AV20)</f>
        <v>3</v>
      </c>
      <c r="V20" s="109"/>
      <c r="W20" s="93" t="n">
        <f aca="false">SUM(K20,T20,V20)</f>
        <v>23</v>
      </c>
      <c r="X20" s="94"/>
      <c r="Y20" s="87" t="n">
        <v>66</v>
      </c>
      <c r="Z20" s="90" t="n">
        <v>34</v>
      </c>
      <c r="AA20" s="95" t="n">
        <v>14</v>
      </c>
      <c r="AB20" s="110" t="n">
        <v>0</v>
      </c>
      <c r="AC20" s="97" t="n">
        <v>7.14285714285714</v>
      </c>
      <c r="AD20" s="111" t="n">
        <v>100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6</v>
      </c>
      <c r="AK20" s="85" t="n">
        <f aca="false">VLOOKUP(G20,'[1]LOOKUP TABLE'!$A$2:$B$7,2,FALSE())</f>
        <v>6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13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10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10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D12" activeCellId="0" sqref="AD12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66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67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68</v>
      </c>
      <c r="R4" s="18"/>
      <c r="S4" s="20"/>
      <c r="T4" s="18"/>
      <c r="U4" s="18"/>
      <c r="V4" s="21" t="s">
        <v>69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1" t="s">
        <v>70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71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28</v>
      </c>
      <c r="G10" s="84" t="s">
        <v>28</v>
      </c>
      <c r="H10" s="84" t="s">
        <v>28</v>
      </c>
      <c r="I10" s="85" t="n">
        <f aca="false">SUM(AJ10:AL10)</f>
        <v>0</v>
      </c>
      <c r="J10" s="86" t="n">
        <f aca="false">AN10</f>
        <v>0</v>
      </c>
      <c r="K10" s="87" t="n">
        <f aca="false">AO10</f>
        <v>0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28</v>
      </c>
      <c r="Q10" s="89" t="s">
        <v>28</v>
      </c>
      <c r="R10" s="89" t="s">
        <v>28</v>
      </c>
      <c r="S10" s="89" t="n">
        <f aca="false">SUM(AS10:AU10)</f>
        <v>0</v>
      </c>
      <c r="T10" s="90" t="n">
        <f aca="false">SUM(AW10)</f>
        <v>0</v>
      </c>
      <c r="U10" s="91" t="n">
        <f aca="false">SUM(AM10,AV10)</f>
        <v>0</v>
      </c>
      <c r="V10" s="92"/>
      <c r="W10" s="93" t="n">
        <f aca="false">SUM(K10,T10,V10)</f>
        <v>0</v>
      </c>
      <c r="X10" s="94"/>
      <c r="Y10" s="87" t="n">
        <v>59</v>
      </c>
      <c r="Z10" s="90" t="n">
        <v>14</v>
      </c>
      <c r="AA10" s="95" t="n">
        <v>12</v>
      </c>
      <c r="AB10" s="96" t="n">
        <v>0</v>
      </c>
      <c r="AC10" s="97" t="n">
        <v>6.08333333333333</v>
      </c>
      <c r="AD10" s="98" t="n">
        <v>73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0</v>
      </c>
      <c r="AK10" s="39" t="n">
        <f aca="false">VLOOKUP(G10,'[1]LOOKUP TABLE'!$A$2:$B$7,2,FALSE())</f>
        <v>0</v>
      </c>
      <c r="AL10" s="39" t="n">
        <f aca="false">VLOOKUP(H10,'[1]LOOKUP TABLE'!$A$2:$B$7,2,FALSE())</f>
        <v>0</v>
      </c>
      <c r="AM10" s="100" t="n">
        <f aca="false">COUNTIF(AG10:AL10,"&gt;=2")</f>
        <v>0</v>
      </c>
      <c r="AN10" s="101" t="n">
        <f aca="false">IF(AM10&gt;1,1,0)</f>
        <v>0</v>
      </c>
      <c r="AO10" s="102" t="n">
        <f aca="false">SUM(AG10:AL10,AN10)</f>
        <v>0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0</v>
      </c>
      <c r="AT10" s="43" t="n">
        <f aca="false">VLOOKUP(Q10,'[1]LOOKUP TABLE'!$A$2:$B$7,2,FALSE())</f>
        <v>0</v>
      </c>
      <c r="AU10" s="43" t="n">
        <f aca="false">VLOOKUP(R10,'[1]LOOKUP TABLE'!$A$2:$B$7,2,FALSE())</f>
        <v>0</v>
      </c>
      <c r="AV10" s="103" t="n">
        <f aca="false">COUNTIF(AP10:AU10,"&gt;=2")</f>
        <v>0</v>
      </c>
      <c r="AW10" s="104" t="n">
        <f aca="false">SUM(AP10:AU10)</f>
        <v>0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29</v>
      </c>
      <c r="G11" s="84" t="s">
        <v>33</v>
      </c>
      <c r="H11" s="84" t="s">
        <v>33</v>
      </c>
      <c r="I11" s="85" t="n">
        <f aca="false">SUM(AJ11:AL11)</f>
        <v>22</v>
      </c>
      <c r="J11" s="86" t="n">
        <f aca="false">AN11</f>
        <v>1</v>
      </c>
      <c r="K11" s="87" t="n">
        <f aca="false">AO11</f>
        <v>23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28</v>
      </c>
      <c r="Q11" s="89" t="s">
        <v>28</v>
      </c>
      <c r="R11" s="89" t="s">
        <v>28</v>
      </c>
      <c r="S11" s="89" t="n">
        <f aca="false">SUM(AS11:AU11)</f>
        <v>0</v>
      </c>
      <c r="T11" s="90" t="n">
        <f aca="false">SUM(AW11)</f>
        <v>0</v>
      </c>
      <c r="U11" s="108" t="n">
        <f aca="false">SUM(AM11,AV11)</f>
        <v>3</v>
      </c>
      <c r="V11" s="109"/>
      <c r="W11" s="93" t="n">
        <f aca="false">SUM(K11,T11,V11)</f>
        <v>23</v>
      </c>
      <c r="X11" s="94"/>
      <c r="Y11" s="87" t="n">
        <v>77</v>
      </c>
      <c r="Z11" s="90" t="n">
        <v>70</v>
      </c>
      <c r="AA11" s="95" t="n">
        <v>18</v>
      </c>
      <c r="AB11" s="110" t="n">
        <v>2</v>
      </c>
      <c r="AC11" s="97" t="n">
        <v>8.27777777777778</v>
      </c>
      <c r="AD11" s="111" t="n">
        <v>149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6</v>
      </c>
      <c r="AK11" s="114" t="n">
        <f aca="false">VLOOKUP(G11,'[1]LOOKUP TABLE'!$A$2:$B$7,2,FALSE())</f>
        <v>8</v>
      </c>
      <c r="AL11" s="114" t="n">
        <f aca="false">VLOOKUP(H11,'[1]LOOKUP TABLE'!$A$2:$B$7,2,FALSE())</f>
        <v>8</v>
      </c>
      <c r="AM11" s="115" t="n">
        <f aca="false">COUNTIF(AG11:AL11,"&gt;=2")</f>
        <v>3</v>
      </c>
      <c r="AN11" s="116" t="n">
        <f aca="false">IF(AM11&gt;1,1,0)</f>
        <v>1</v>
      </c>
      <c r="AO11" s="117" t="n">
        <f aca="false">SUM(AG11:AL11,AN11)</f>
        <v>23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0</v>
      </c>
      <c r="AT11" s="119" t="n">
        <f aca="false">VLOOKUP(Q11,'[1]LOOKUP TABLE'!$A$2:$B$7,2,FALSE())</f>
        <v>0</v>
      </c>
      <c r="AU11" s="119" t="n">
        <f aca="false">VLOOKUP(R11,'[1]LOOKUP TABLE'!$A$2:$B$7,2,FALSE())</f>
        <v>0</v>
      </c>
      <c r="AV11" s="120" t="n">
        <f aca="false">COUNTIF(AP11:AU11,"&gt;=2")</f>
        <v>0</v>
      </c>
      <c r="AW11" s="121" t="n">
        <f aca="false">SUM(AP11:AU11)</f>
        <v>0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33</v>
      </c>
      <c r="G12" s="84" t="s">
        <v>29</v>
      </c>
      <c r="H12" s="84" t="s">
        <v>32</v>
      </c>
      <c r="I12" s="85" t="n">
        <f aca="false">SUM(AJ12:AL12)</f>
        <v>24</v>
      </c>
      <c r="J12" s="86" t="n">
        <f aca="false">AN12</f>
        <v>1</v>
      </c>
      <c r="K12" s="87" t="n">
        <f aca="false">AO12</f>
        <v>25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25</v>
      </c>
      <c r="X12" s="94"/>
      <c r="Y12" s="87" t="n">
        <v>160</v>
      </c>
      <c r="Z12" s="90" t="n">
        <v>0</v>
      </c>
      <c r="AA12" s="95" t="n">
        <v>18</v>
      </c>
      <c r="AB12" s="110" t="n">
        <v>1</v>
      </c>
      <c r="AC12" s="97" t="n">
        <v>8.94444444444445</v>
      </c>
      <c r="AD12" s="111" t="n">
        <v>161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8</v>
      </c>
      <c r="AK12" s="85" t="n">
        <f aca="false">VLOOKUP(G12,'[1]LOOKUP TABLE'!$A$2:$B$7,2,FALSE())</f>
        <v>6</v>
      </c>
      <c r="AL12" s="85" t="n">
        <f aca="false">VLOOKUP(H12,'[1]LOOKUP TABLE'!$A$2:$B$7,2,FALSE())</f>
        <v>10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25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33</v>
      </c>
      <c r="G13" s="84" t="s">
        <v>33</v>
      </c>
      <c r="H13" s="84" t="s">
        <v>28</v>
      </c>
      <c r="I13" s="85" t="n">
        <f aca="false">SUM(AJ13:AL13)</f>
        <v>16</v>
      </c>
      <c r="J13" s="86" t="n">
        <f aca="false">AN13</f>
        <v>1</v>
      </c>
      <c r="K13" s="87" t="n">
        <f aca="false">AO13</f>
        <v>17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33</v>
      </c>
      <c r="Q13" s="89" t="s">
        <v>28</v>
      </c>
      <c r="R13" s="89" t="s">
        <v>28</v>
      </c>
      <c r="S13" s="89" t="n">
        <f aca="false">SUM(AS13:AU13)</f>
        <v>8</v>
      </c>
      <c r="T13" s="90" t="n">
        <f aca="false">SUM(AW13)</f>
        <v>8</v>
      </c>
      <c r="U13" s="108" t="n">
        <f aca="false">SUM(AM13,AV13)</f>
        <v>3</v>
      </c>
      <c r="V13" s="109"/>
      <c r="W13" s="93" t="n">
        <f aca="false">SUM(K13,T13,V13)</f>
        <v>25</v>
      </c>
      <c r="X13" s="94"/>
      <c r="Y13" s="87" t="n">
        <v>64</v>
      </c>
      <c r="Z13" s="90" t="n">
        <v>36</v>
      </c>
      <c r="AA13" s="95" t="n">
        <v>12</v>
      </c>
      <c r="AB13" s="110" t="n">
        <v>1</v>
      </c>
      <c r="AC13" s="97" t="n">
        <v>8.41666666666667</v>
      </c>
      <c r="AD13" s="111" t="n">
        <v>101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8</v>
      </c>
      <c r="AK13" s="85" t="n">
        <f aca="false">VLOOKUP(G13,'[1]LOOKUP TABLE'!$A$2:$B$7,2,FALSE())</f>
        <v>8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17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8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8</v>
      </c>
    </row>
    <row r="14" customFormat="false" ht="12.75" hidden="false" customHeight="false" outlineLevel="0" collapsed="false">
      <c r="A14" s="128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32</v>
      </c>
      <c r="G14" s="84" t="s">
        <v>32</v>
      </c>
      <c r="H14" s="84" t="s">
        <v>28</v>
      </c>
      <c r="I14" s="85" t="n">
        <f aca="false">SUM(AJ14:AL14)</f>
        <v>20</v>
      </c>
      <c r="J14" s="86" t="n">
        <f aca="false">AN14</f>
        <v>1</v>
      </c>
      <c r="K14" s="87" t="n">
        <f aca="false">AO14</f>
        <v>21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33</v>
      </c>
      <c r="Q14" s="89" t="s">
        <v>28</v>
      </c>
      <c r="R14" s="89" t="s">
        <v>28</v>
      </c>
      <c r="S14" s="89" t="n">
        <f aca="false">SUM(AS14:AU14)</f>
        <v>8</v>
      </c>
      <c r="T14" s="90" t="n">
        <f aca="false">SUM(AW14)</f>
        <v>8</v>
      </c>
      <c r="U14" s="108" t="n">
        <f aca="false">SUM(AM14,AV14)</f>
        <v>3</v>
      </c>
      <c r="V14" s="109"/>
      <c r="W14" s="93" t="n">
        <f aca="false">SUM(K14,T14,V14)</f>
        <v>29</v>
      </c>
      <c r="X14" s="94"/>
      <c r="Y14" s="87" t="n">
        <v>96</v>
      </c>
      <c r="Z14" s="90" t="n">
        <v>46</v>
      </c>
      <c r="AA14" s="95" t="n">
        <v>18</v>
      </c>
      <c r="AB14" s="110" t="n">
        <v>1</v>
      </c>
      <c r="AC14" s="97" t="n">
        <v>7.94444444444445</v>
      </c>
      <c r="AD14" s="111" t="n">
        <v>143</v>
      </c>
      <c r="AE14" s="128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10</v>
      </c>
      <c r="AK14" s="85" t="n">
        <f aca="false">VLOOKUP(G14,'[1]LOOKUP TABLE'!$A$2:$B$7,2,FALSE())</f>
        <v>10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21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8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8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33</v>
      </c>
      <c r="H15" s="84" t="s">
        <v>28</v>
      </c>
      <c r="I15" s="85" t="n">
        <f aca="false">SUM(AJ15:AL15)</f>
        <v>16</v>
      </c>
      <c r="J15" s="86" t="n">
        <f aca="false">AN15</f>
        <v>1</v>
      </c>
      <c r="K15" s="87" t="n">
        <f aca="false">AO15</f>
        <v>17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28</v>
      </c>
      <c r="Q15" s="89" t="s">
        <v>29</v>
      </c>
      <c r="R15" s="89" t="s">
        <v>28</v>
      </c>
      <c r="S15" s="89" t="n">
        <f aca="false">SUM(AS15:AU15)</f>
        <v>6</v>
      </c>
      <c r="T15" s="90" t="n">
        <f aca="false">SUM(AW15)</f>
        <v>6</v>
      </c>
      <c r="U15" s="108" t="n">
        <f aca="false">SUM(AM15,AV15)</f>
        <v>3</v>
      </c>
      <c r="V15" s="109"/>
      <c r="W15" s="93" t="n">
        <f aca="false">SUM(K15,T15,V15)</f>
        <v>23</v>
      </c>
      <c r="X15" s="94"/>
      <c r="Y15" s="87" t="n">
        <v>90</v>
      </c>
      <c r="Z15" s="90" t="n">
        <v>56</v>
      </c>
      <c r="AA15" s="95" t="n">
        <v>18</v>
      </c>
      <c r="AB15" s="110" t="n">
        <v>2</v>
      </c>
      <c r="AC15" s="97" t="n">
        <v>8.22222222222222</v>
      </c>
      <c r="AD15" s="111" t="n">
        <v>148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8</v>
      </c>
      <c r="AL15" s="85" t="n">
        <f aca="false">VLOOKUP(H15,'[1]LOOKUP TABLE'!$A$2:$B$7,2,FALSE())</f>
        <v>0</v>
      </c>
      <c r="AM15" s="108" t="n">
        <f aca="false">COUNTIF(AG15:AL15,"&gt;=2")</f>
        <v>2</v>
      </c>
      <c r="AN15" s="86" t="n">
        <f aca="false">IF(AM15&gt;1,1,0)</f>
        <v>1</v>
      </c>
      <c r="AO15" s="87" t="n">
        <f aca="false">SUM(AG15:AL15,AN15)</f>
        <v>17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0</v>
      </c>
      <c r="AT15" s="89" t="n">
        <f aca="false">VLOOKUP(Q15,'[1]LOOKUP TABLE'!$A$2:$B$7,2,FALSE())</f>
        <v>6</v>
      </c>
      <c r="AU15" s="89" t="n">
        <f aca="false">VLOOKUP(R15,'[1]LOOKUP TABLE'!$A$2:$B$7,2,FALSE())</f>
        <v>0</v>
      </c>
      <c r="AV15" s="126" t="n">
        <f aca="false">COUNTIF(AP15:AU15,"&gt;=2")</f>
        <v>1</v>
      </c>
      <c r="AW15" s="127" t="n">
        <f aca="false">SUM(AP15:AU15)</f>
        <v>6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32</v>
      </c>
      <c r="G17" s="84" t="s">
        <v>29</v>
      </c>
      <c r="H17" s="84" t="s">
        <v>28</v>
      </c>
      <c r="I17" s="85" t="n">
        <f aca="false">SUM(AJ17:AL17)</f>
        <v>16</v>
      </c>
      <c r="J17" s="86" t="n">
        <f aca="false">AN17</f>
        <v>1</v>
      </c>
      <c r="K17" s="87" t="n">
        <f aca="false">AO17</f>
        <v>17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32</v>
      </c>
      <c r="Q17" s="89" t="s">
        <v>28</v>
      </c>
      <c r="R17" s="89" t="s">
        <v>28</v>
      </c>
      <c r="S17" s="89" t="n">
        <f aca="false">SUM(AS17:AU17)</f>
        <v>10</v>
      </c>
      <c r="T17" s="90" t="n">
        <f aca="false">SUM(AW17)</f>
        <v>10</v>
      </c>
      <c r="U17" s="108" t="n">
        <f aca="false">SUM(AM17,AV17)</f>
        <v>3</v>
      </c>
      <c r="V17" s="109" t="n">
        <v>1</v>
      </c>
      <c r="W17" s="93" t="n">
        <f aca="false">SUM(K17,T17,V17)</f>
        <v>28</v>
      </c>
      <c r="X17" s="94"/>
      <c r="Y17" s="87" t="n">
        <v>44</v>
      </c>
      <c r="Z17" s="90" t="n">
        <v>38</v>
      </c>
      <c r="AA17" s="95" t="n">
        <v>9</v>
      </c>
      <c r="AB17" s="110" t="n">
        <v>3</v>
      </c>
      <c r="AC17" s="97" t="n">
        <v>9.44444444444445</v>
      </c>
      <c r="AD17" s="111" t="n">
        <v>85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10</v>
      </c>
      <c r="AK17" s="85" t="n">
        <f aca="false">VLOOKUP(G17,'[1]LOOKUP TABLE'!$A$2:$B$7,2,FALSE())</f>
        <v>6</v>
      </c>
      <c r="AL17" s="85" t="n">
        <f aca="false">VLOOKUP(H17,'[1]LOOKUP TABLE'!$A$2:$B$7,2,FALSE())</f>
        <v>0</v>
      </c>
      <c r="AM17" s="108" t="n">
        <f aca="false">COUNTIF(AG17:AL17,"&gt;=2")</f>
        <v>2</v>
      </c>
      <c r="AN17" s="86" t="n">
        <f aca="false">IF(AM17&gt;1,1,0)</f>
        <v>1</v>
      </c>
      <c r="AO17" s="87" t="n">
        <f aca="false">SUM(AG17:AL17,AN17)</f>
        <v>17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10</v>
      </c>
      <c r="AT17" s="89" t="n">
        <f aca="false">VLOOKUP(Q17,'[1]LOOKUP TABLE'!$A$2:$B$7,2,FALSE())</f>
        <v>0</v>
      </c>
      <c r="AU17" s="89" t="n">
        <f aca="false">VLOOKUP(R17,'[1]LOOKUP TABLE'!$A$2:$B$7,2,FALSE())</f>
        <v>0</v>
      </c>
      <c r="AV17" s="126" t="n">
        <f aca="false">COUNTIF(AP17:AU17,"&gt;=2")</f>
        <v>1</v>
      </c>
      <c r="AW17" s="127" t="n">
        <f aca="false">SUM(AP17:AU17)</f>
        <v>10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33</v>
      </c>
      <c r="G18" s="84" t="s">
        <v>28</v>
      </c>
      <c r="H18" s="84" t="s">
        <v>28</v>
      </c>
      <c r="I18" s="85" t="n">
        <f aca="false">SUM(AJ18:AL18)</f>
        <v>8</v>
      </c>
      <c r="J18" s="86" t="n">
        <f aca="false">AN18</f>
        <v>0</v>
      </c>
      <c r="K18" s="87" t="n">
        <f aca="false">AO18</f>
        <v>8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32</v>
      </c>
      <c r="Q18" s="89" t="s">
        <v>29</v>
      </c>
      <c r="R18" s="89" t="s">
        <v>28</v>
      </c>
      <c r="S18" s="89" t="n">
        <f aca="false">SUM(AS18:AU18)</f>
        <v>16</v>
      </c>
      <c r="T18" s="90" t="n">
        <f aca="false">SUM(AW18)</f>
        <v>16</v>
      </c>
      <c r="U18" s="108" t="n">
        <f aca="false">SUM(AM18,AV18)</f>
        <v>3</v>
      </c>
      <c r="V18" s="109"/>
      <c r="W18" s="93" t="n">
        <f aca="false">SUM(K18,T18,V18)</f>
        <v>24</v>
      </c>
      <c r="X18" s="94"/>
      <c r="Y18" s="87" t="n">
        <v>105</v>
      </c>
      <c r="Z18" s="90" t="n">
        <v>52</v>
      </c>
      <c r="AA18" s="95" t="n">
        <v>18</v>
      </c>
      <c r="AB18" s="110" t="n">
        <v>1</v>
      </c>
      <c r="AC18" s="97" t="n">
        <v>8.77777777777778</v>
      </c>
      <c r="AD18" s="111" t="n">
        <v>158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8</v>
      </c>
      <c r="AK18" s="85" t="n">
        <f aca="false">VLOOKUP(G18,'[1]LOOKUP TABLE'!$A$2:$B$7,2,FALSE())</f>
        <v>0</v>
      </c>
      <c r="AL18" s="85" t="n">
        <f aca="false">VLOOKUP(H18,'[1]LOOKUP TABLE'!$A$2:$B$7,2,FALSE())</f>
        <v>0</v>
      </c>
      <c r="AM18" s="108" t="n">
        <f aca="false">COUNTIF(AG18:AL18,"&gt;=2")</f>
        <v>1</v>
      </c>
      <c r="AN18" s="86" t="n">
        <f aca="false">IF(AM18&gt;1,1,0)</f>
        <v>0</v>
      </c>
      <c r="AO18" s="87" t="n">
        <f aca="false">SUM(AG18:AL18,AN18)</f>
        <v>8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10</v>
      </c>
      <c r="AT18" s="89" t="n">
        <f aca="false">VLOOKUP(Q18,'[1]LOOKUP TABLE'!$A$2:$B$7,2,FALSE())</f>
        <v>6</v>
      </c>
      <c r="AU18" s="89" t="n">
        <f aca="false">VLOOKUP(R18,'[1]LOOKUP TABLE'!$A$2:$B$7,2,FALSE())</f>
        <v>0</v>
      </c>
      <c r="AV18" s="126" t="n">
        <f aca="false">COUNTIF(AP18:AU18,"&gt;=2")</f>
        <v>2</v>
      </c>
      <c r="AW18" s="127" t="n">
        <f aca="false">SUM(AP18:AU18)</f>
        <v>16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29</v>
      </c>
      <c r="G19" s="84" t="s">
        <v>29</v>
      </c>
      <c r="H19" s="84" t="s">
        <v>33</v>
      </c>
      <c r="I19" s="85" t="n">
        <f aca="false">SUM(AJ19:AL19)</f>
        <v>20</v>
      </c>
      <c r="J19" s="86" t="n">
        <f aca="false">AN19</f>
        <v>1</v>
      </c>
      <c r="K19" s="87" t="n">
        <f aca="false">AO19</f>
        <v>21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21</v>
      </c>
      <c r="X19" s="94"/>
      <c r="Y19" s="87" t="n">
        <v>103</v>
      </c>
      <c r="Z19" s="90" t="n">
        <v>0</v>
      </c>
      <c r="AA19" s="95" t="n">
        <v>15</v>
      </c>
      <c r="AB19" s="110" t="n">
        <v>0</v>
      </c>
      <c r="AC19" s="97" t="n">
        <v>6.86666666666667</v>
      </c>
      <c r="AD19" s="111" t="n">
        <v>103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6</v>
      </c>
      <c r="AK19" s="85" t="n">
        <f aca="false">VLOOKUP(G19,'[1]LOOKUP TABLE'!$A$2:$B$7,2,FALSE())</f>
        <v>6</v>
      </c>
      <c r="AL19" s="85" t="n">
        <f aca="false">VLOOKUP(H19,'[1]LOOKUP TABLE'!$A$2:$B$7,2,FALSE())</f>
        <v>8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21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33</v>
      </c>
      <c r="G20" s="84" t="s">
        <v>32</v>
      </c>
      <c r="H20" s="84" t="s">
        <v>28</v>
      </c>
      <c r="I20" s="85" t="n">
        <f aca="false">SUM(AJ20:AL20)</f>
        <v>18</v>
      </c>
      <c r="J20" s="86" t="n">
        <f aca="false">AN20</f>
        <v>1</v>
      </c>
      <c r="K20" s="87" t="n">
        <f aca="false">AO20</f>
        <v>19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30</v>
      </c>
      <c r="Q20" s="89" t="s">
        <v>28</v>
      </c>
      <c r="R20" s="89" t="s">
        <v>28</v>
      </c>
      <c r="S20" s="89" t="n">
        <f aca="false">SUM(AS20:AU20)</f>
        <v>4</v>
      </c>
      <c r="T20" s="90" t="n">
        <f aca="false">SUM(AW20)</f>
        <v>4</v>
      </c>
      <c r="U20" s="108" t="n">
        <f aca="false">SUM(AM20,AV20)</f>
        <v>3</v>
      </c>
      <c r="V20" s="109" t="n">
        <v>1</v>
      </c>
      <c r="W20" s="93" t="n">
        <f aca="false">SUM(K20,T20,V20)</f>
        <v>24</v>
      </c>
      <c r="X20" s="94"/>
      <c r="Y20" s="87" t="n">
        <v>85</v>
      </c>
      <c r="Z20" s="90" t="n">
        <v>38</v>
      </c>
      <c r="AA20" s="95" t="n">
        <v>17</v>
      </c>
      <c r="AB20" s="110" t="n">
        <v>1</v>
      </c>
      <c r="AC20" s="97" t="n">
        <v>7.29411764705882</v>
      </c>
      <c r="AD20" s="111" t="n">
        <v>124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8</v>
      </c>
      <c r="AK20" s="85" t="n">
        <f aca="false">VLOOKUP(G20,'[1]LOOKUP TABLE'!$A$2:$B$7,2,FALSE())</f>
        <v>10</v>
      </c>
      <c r="AL20" s="85" t="n">
        <f aca="false">VLOOKUP(H20,'[1]LOOKUP TABLE'!$A$2:$B$7,2,FALSE())</f>
        <v>0</v>
      </c>
      <c r="AM20" s="108" t="n">
        <f aca="false">COUNTIF(AG20:AL20,"&gt;=2")</f>
        <v>2</v>
      </c>
      <c r="AN20" s="86" t="n">
        <f aca="false">IF(AM20&gt;1,1,0)</f>
        <v>1</v>
      </c>
      <c r="AO20" s="87" t="n">
        <f aca="false">SUM(AG20:AL20,AN20)</f>
        <v>19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4</v>
      </c>
      <c r="AT20" s="89" t="n">
        <f aca="false">VLOOKUP(Q20,'[1]LOOKUP TABLE'!$A$2:$B$7,2,FALSE())</f>
        <v>0</v>
      </c>
      <c r="AU20" s="89" t="n">
        <f aca="false">VLOOKUP(R20,'[1]LOOKUP TABLE'!$A$2:$B$7,2,FALSE())</f>
        <v>0</v>
      </c>
      <c r="AV20" s="126" t="n">
        <f aca="false">COUNTIF(AP20:AU20,"&gt;=2")</f>
        <v>1</v>
      </c>
      <c r="AW20" s="127" t="n">
        <f aca="false">SUM(AP20:AU20)</f>
        <v>4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X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4" activeCellId="0" sqref="P24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30.71"/>
    <col collapsed="false" customWidth="false" hidden="true" outlineLevel="0" max="5" min="2" style="2" width="8.86"/>
    <col collapsed="false" customWidth="false" hidden="false" outlineLevel="0" max="8" min="6" style="2" width="8.86"/>
    <col collapsed="false" customWidth="false" hidden="true" outlineLevel="0" max="9" min="9" style="2" width="8.86"/>
    <col collapsed="false" customWidth="false" hidden="false" outlineLevel="0" max="11" min="10" style="2" width="8.86"/>
    <col collapsed="false" customWidth="false" hidden="true" outlineLevel="0" max="15" min="12" style="2" width="8.86"/>
    <col collapsed="false" customWidth="false" hidden="false" outlineLevel="0" max="18" min="16" style="2" width="8.86"/>
    <col collapsed="false" customWidth="false" hidden="true" outlineLevel="0" max="19" min="19" style="2" width="8.86"/>
    <col collapsed="false" customWidth="false" hidden="false" outlineLevel="0" max="30" min="20" style="2" width="8.86"/>
    <col collapsed="false" customWidth="true" hidden="false" outlineLevel="0" max="31" min="31" style="1" width="30.71"/>
    <col collapsed="false" customWidth="false" hidden="true" outlineLevel="0" max="49" min="32" style="1" width="8.86"/>
    <col collapsed="false" customWidth="false" hidden="false" outlineLevel="0" max="50" min="50" style="1" width="8.86"/>
  </cols>
  <sheetData>
    <row r="2" customFormat="false" ht="29.15" hidden="false" customHeight="false" outlineLevel="0" collapsed="false">
      <c r="A2" s="3"/>
      <c r="B2" s="4"/>
      <c r="C2" s="5"/>
      <c r="D2" s="5"/>
      <c r="E2" s="5"/>
      <c r="F2" s="6"/>
      <c r="G2" s="5"/>
      <c r="H2" s="5"/>
      <c r="I2" s="5"/>
      <c r="J2" s="5"/>
      <c r="K2" s="5"/>
      <c r="L2" s="7"/>
      <c r="M2" s="5"/>
      <c r="N2" s="5"/>
      <c r="O2" s="5"/>
      <c r="P2" s="5"/>
      <c r="Q2" s="8" t="s">
        <v>0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9"/>
    </row>
    <row r="3" customFormat="false" ht="26.8" hidden="false" customHeight="false" outlineLevel="0" collapsed="false">
      <c r="A3" s="10" t="s">
        <v>72</v>
      </c>
      <c r="B3" s="11"/>
      <c r="C3" s="12"/>
      <c r="D3" s="12"/>
      <c r="E3" s="12"/>
      <c r="F3" s="13"/>
      <c r="G3" s="12"/>
      <c r="H3" s="12"/>
      <c r="I3" s="12"/>
      <c r="J3" s="12"/>
      <c r="K3" s="12"/>
      <c r="L3" s="14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6"/>
    </row>
    <row r="4" customFormat="false" ht="15" hidden="false" customHeight="false" outlineLevel="0" collapsed="false">
      <c r="A4" s="17"/>
      <c r="B4" s="18"/>
      <c r="C4" s="19"/>
      <c r="D4" s="20"/>
      <c r="E4" s="20"/>
      <c r="F4" s="21" t="s">
        <v>73</v>
      </c>
      <c r="G4" s="18"/>
      <c r="H4" s="18"/>
      <c r="I4" s="18"/>
      <c r="J4" s="18"/>
      <c r="K4" s="18"/>
      <c r="L4" s="18"/>
      <c r="M4" s="18"/>
      <c r="N4" s="18"/>
      <c r="O4" s="20"/>
      <c r="P4" s="18"/>
      <c r="Q4" s="21" t="s">
        <v>74</v>
      </c>
      <c r="R4" s="18"/>
      <c r="S4" s="20"/>
      <c r="T4" s="18"/>
      <c r="U4" s="18"/>
      <c r="V4" s="21" t="s">
        <v>75</v>
      </c>
      <c r="W4" s="18"/>
      <c r="X4" s="20"/>
      <c r="Y4" s="20"/>
      <c r="Z4" s="18"/>
      <c r="AA4" s="18"/>
      <c r="AB4" s="20"/>
      <c r="AC4" s="20"/>
      <c r="AD4" s="20"/>
      <c r="AE4" s="22"/>
      <c r="AF4" s="18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18"/>
    </row>
    <row r="5" customFormat="false" ht="15" hidden="false" customHeight="false" outlineLevel="0" collapsed="false">
      <c r="A5" s="17"/>
      <c r="B5" s="18"/>
      <c r="C5" s="19"/>
      <c r="D5" s="20"/>
      <c r="E5" s="20"/>
      <c r="F5" s="21"/>
      <c r="G5" s="18"/>
      <c r="H5" s="18"/>
      <c r="I5" s="18"/>
      <c r="J5" s="18"/>
      <c r="K5" s="21"/>
      <c r="L5" s="18"/>
      <c r="M5" s="18"/>
      <c r="N5" s="18"/>
      <c r="O5" s="20"/>
      <c r="P5" s="18"/>
      <c r="Q5" s="20"/>
      <c r="R5" s="18" t="s">
        <v>5</v>
      </c>
      <c r="S5" s="20"/>
      <c r="T5" s="18"/>
      <c r="U5" s="18"/>
      <c r="V5" s="21" t="s">
        <v>76</v>
      </c>
      <c r="W5" s="18"/>
      <c r="X5" s="20"/>
      <c r="Y5" s="20"/>
      <c r="Z5" s="18"/>
      <c r="AA5" s="21"/>
      <c r="AB5" s="20"/>
      <c r="AC5" s="20"/>
      <c r="AD5" s="20"/>
      <c r="AE5" s="22"/>
      <c r="AF5" s="18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18"/>
    </row>
    <row r="6" customFormat="false" ht="15" hidden="false" customHeight="true" outlineLevel="0" collapsed="false">
      <c r="A6" s="24"/>
      <c r="B6" s="25"/>
      <c r="C6" s="26"/>
      <c r="D6" s="26"/>
      <c r="E6" s="26"/>
      <c r="F6" s="26"/>
      <c r="G6" s="26"/>
      <c r="H6" s="26"/>
      <c r="I6" s="26"/>
      <c r="J6" s="26"/>
      <c r="K6" s="26"/>
      <c r="L6" s="27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8"/>
    </row>
    <row r="7" customFormat="false" ht="14.25" hidden="false" customHeight="true" outlineLevel="0" collapsed="false">
      <c r="A7" s="29"/>
      <c r="B7" s="30" t="s">
        <v>7</v>
      </c>
      <c r="C7" s="30"/>
      <c r="D7" s="30"/>
      <c r="E7" s="30"/>
      <c r="F7" s="30"/>
      <c r="G7" s="30"/>
      <c r="H7" s="30"/>
      <c r="I7" s="30"/>
      <c r="J7" s="30"/>
      <c r="K7" s="30"/>
      <c r="L7" s="31" t="s">
        <v>8</v>
      </c>
      <c r="M7" s="31"/>
      <c r="N7" s="31"/>
      <c r="O7" s="31"/>
      <c r="P7" s="31"/>
      <c r="Q7" s="31"/>
      <c r="R7" s="31"/>
      <c r="S7" s="31"/>
      <c r="T7" s="31"/>
      <c r="U7" s="32" t="s">
        <v>77</v>
      </c>
      <c r="V7" s="32"/>
      <c r="W7" s="32"/>
      <c r="X7" s="29"/>
      <c r="Y7" s="33" t="s">
        <v>10</v>
      </c>
      <c r="Z7" s="33"/>
      <c r="AA7" s="33"/>
      <c r="AB7" s="33"/>
      <c r="AC7" s="33"/>
      <c r="AD7" s="33"/>
      <c r="AE7" s="34"/>
      <c r="AG7" s="35" t="s">
        <v>11</v>
      </c>
      <c r="AH7" s="35"/>
      <c r="AI7" s="35"/>
      <c r="AJ7" s="35"/>
      <c r="AK7" s="35"/>
      <c r="AL7" s="35"/>
      <c r="AM7" s="35"/>
      <c r="AN7" s="35"/>
      <c r="AO7" s="35"/>
      <c r="AP7" s="36" t="s">
        <v>12</v>
      </c>
      <c r="AQ7" s="36"/>
      <c r="AR7" s="36"/>
      <c r="AS7" s="36"/>
      <c r="AT7" s="36"/>
      <c r="AU7" s="36"/>
      <c r="AV7" s="36"/>
      <c r="AW7" s="36"/>
    </row>
    <row r="8" customFormat="false" ht="12.75" hidden="false" customHeight="false" outlineLevel="0" collapsed="false">
      <c r="A8" s="29" t="s">
        <v>13</v>
      </c>
      <c r="B8" s="37"/>
      <c r="C8" s="38"/>
      <c r="D8" s="38"/>
      <c r="E8" s="38"/>
      <c r="F8" s="39"/>
      <c r="G8" s="39"/>
      <c r="H8" s="39"/>
      <c r="I8" s="39"/>
      <c r="J8" s="40" t="s">
        <v>14</v>
      </c>
      <c r="K8" s="41" t="s">
        <v>15</v>
      </c>
      <c r="L8" s="42"/>
      <c r="M8" s="42"/>
      <c r="N8" s="42"/>
      <c r="O8" s="42"/>
      <c r="P8" s="43"/>
      <c r="Q8" s="43"/>
      <c r="R8" s="43"/>
      <c r="S8" s="43"/>
      <c r="T8" s="44" t="s">
        <v>15</v>
      </c>
      <c r="U8" s="45" t="s">
        <v>16</v>
      </c>
      <c r="V8" s="46" t="s">
        <v>17</v>
      </c>
      <c r="W8" s="47" t="s">
        <v>15</v>
      </c>
      <c r="X8" s="29"/>
      <c r="Y8" s="41"/>
      <c r="Z8" s="44"/>
      <c r="AA8" s="48"/>
      <c r="AB8" s="49"/>
      <c r="AC8" s="50"/>
      <c r="AD8" s="51"/>
      <c r="AE8" s="52" t="s">
        <v>18</v>
      </c>
      <c r="AG8" s="53"/>
      <c r="AH8" s="38"/>
      <c r="AI8" s="38"/>
      <c r="AJ8" s="39"/>
      <c r="AK8" s="39"/>
      <c r="AL8" s="39"/>
      <c r="AM8" s="54" t="s">
        <v>19</v>
      </c>
      <c r="AN8" s="40" t="s">
        <v>14</v>
      </c>
      <c r="AO8" s="41" t="s">
        <v>15</v>
      </c>
      <c r="AP8" s="42"/>
      <c r="AQ8" s="42"/>
      <c r="AR8" s="42"/>
      <c r="AS8" s="43"/>
      <c r="AT8" s="43"/>
      <c r="AU8" s="43"/>
      <c r="AV8" s="55" t="s">
        <v>20</v>
      </c>
      <c r="AW8" s="56" t="s">
        <v>15</v>
      </c>
    </row>
    <row r="9" customFormat="false" ht="12.75" hidden="false" customHeight="false" outlineLevel="0" collapsed="false">
      <c r="A9" s="57"/>
      <c r="B9" s="58" t="s">
        <v>21</v>
      </c>
      <c r="C9" s="59" t="s">
        <v>21</v>
      </c>
      <c r="D9" s="59" t="s">
        <v>21</v>
      </c>
      <c r="E9" s="59" t="s">
        <v>22</v>
      </c>
      <c r="F9" s="60" t="s">
        <v>21</v>
      </c>
      <c r="G9" s="60" t="s">
        <v>21</v>
      </c>
      <c r="H9" s="60" t="s">
        <v>21</v>
      </c>
      <c r="I9" s="60" t="s">
        <v>22</v>
      </c>
      <c r="J9" s="61" t="s">
        <v>23</v>
      </c>
      <c r="K9" s="62" t="s">
        <v>22</v>
      </c>
      <c r="L9" s="63" t="s">
        <v>21</v>
      </c>
      <c r="M9" s="63" t="s">
        <v>21</v>
      </c>
      <c r="N9" s="63" t="s">
        <v>21</v>
      </c>
      <c r="O9" s="63" t="s">
        <v>22</v>
      </c>
      <c r="P9" s="64" t="s">
        <v>21</v>
      </c>
      <c r="Q9" s="64" t="s">
        <v>21</v>
      </c>
      <c r="R9" s="64" t="s">
        <v>21</v>
      </c>
      <c r="S9" s="64" t="s">
        <v>22</v>
      </c>
      <c r="T9" s="31" t="s">
        <v>22</v>
      </c>
      <c r="U9" s="65" t="s">
        <v>24</v>
      </c>
      <c r="V9" s="66" t="s">
        <v>23</v>
      </c>
      <c r="W9" s="67" t="s">
        <v>22</v>
      </c>
      <c r="X9" s="57"/>
      <c r="Y9" s="62" t="s">
        <v>19</v>
      </c>
      <c r="Z9" s="31" t="s">
        <v>20</v>
      </c>
      <c r="AA9" s="68" t="s">
        <v>24</v>
      </c>
      <c r="AB9" s="69" t="s">
        <v>17</v>
      </c>
      <c r="AC9" s="70" t="s">
        <v>25</v>
      </c>
      <c r="AD9" s="71" t="s">
        <v>26</v>
      </c>
      <c r="AE9" s="57"/>
      <c r="AF9" s="14"/>
      <c r="AG9" s="72"/>
      <c r="AH9" s="73"/>
      <c r="AI9" s="73"/>
      <c r="AJ9" s="74"/>
      <c r="AK9" s="74"/>
      <c r="AL9" s="74"/>
      <c r="AM9" s="75" t="s">
        <v>24</v>
      </c>
      <c r="AN9" s="76" t="s">
        <v>23</v>
      </c>
      <c r="AO9" s="77" t="s">
        <v>22</v>
      </c>
      <c r="AP9" s="78"/>
      <c r="AQ9" s="78"/>
      <c r="AR9" s="78"/>
      <c r="AS9" s="79"/>
      <c r="AT9" s="79"/>
      <c r="AU9" s="79"/>
      <c r="AV9" s="80" t="s">
        <v>24</v>
      </c>
      <c r="AW9" s="81" t="s">
        <v>22</v>
      </c>
      <c r="AX9" s="14"/>
    </row>
    <row r="10" customFormat="false" ht="12.75" hidden="false" customHeight="false" outlineLevel="0" collapsed="false">
      <c r="A10" s="82" t="s">
        <v>27</v>
      </c>
      <c r="B10" s="37" t="s">
        <v>28</v>
      </c>
      <c r="C10" s="38" t="s">
        <v>28</v>
      </c>
      <c r="D10" s="38" t="s">
        <v>28</v>
      </c>
      <c r="E10" s="83" t="n">
        <f aca="false">SUM(AG10:AI10)</f>
        <v>0</v>
      </c>
      <c r="F10" s="84" t="s">
        <v>28</v>
      </c>
      <c r="G10" s="84" t="s">
        <v>28</v>
      </c>
      <c r="H10" s="84" t="s">
        <v>28</v>
      </c>
      <c r="I10" s="85" t="n">
        <f aca="false">SUM(AJ10:AL10)</f>
        <v>0</v>
      </c>
      <c r="J10" s="86" t="n">
        <f aca="false">AN10</f>
        <v>0</v>
      </c>
      <c r="K10" s="87" t="n">
        <f aca="false">AO10</f>
        <v>0</v>
      </c>
      <c r="L10" s="88" t="s">
        <v>28</v>
      </c>
      <c r="M10" s="88" t="s">
        <v>28</v>
      </c>
      <c r="N10" s="88" t="s">
        <v>28</v>
      </c>
      <c r="O10" s="88" t="n">
        <f aca="false">SUM(AP10:AR10)</f>
        <v>0</v>
      </c>
      <c r="P10" s="89" t="s">
        <v>33</v>
      </c>
      <c r="Q10" s="89" t="s">
        <v>78</v>
      </c>
      <c r="R10" s="89" t="s">
        <v>29</v>
      </c>
      <c r="S10" s="89" t="n">
        <f aca="false">SUM(AS10:AU10)</f>
        <v>22</v>
      </c>
      <c r="T10" s="90" t="n">
        <f aca="false">SUM(AW10)</f>
        <v>22</v>
      </c>
      <c r="U10" s="91" t="n">
        <f aca="false">SUM(AM10,AV10)</f>
        <v>3</v>
      </c>
      <c r="V10" s="92"/>
      <c r="W10" s="93" t="n">
        <f aca="false">SUM(K10,T10,V10)</f>
        <v>22</v>
      </c>
      <c r="X10" s="94"/>
      <c r="Y10" s="87" t="n">
        <v>59</v>
      </c>
      <c r="Z10" s="90" t="n">
        <v>36</v>
      </c>
      <c r="AA10" s="95" t="n">
        <v>15</v>
      </c>
      <c r="AB10" s="96" t="n">
        <v>0</v>
      </c>
      <c r="AC10" s="97" t="n">
        <v>6.33333333333333</v>
      </c>
      <c r="AD10" s="98" t="n">
        <v>95</v>
      </c>
      <c r="AE10" s="99" t="s">
        <v>27</v>
      </c>
      <c r="AF10" s="14"/>
      <c r="AG10" s="53" t="n">
        <f aca="false">VLOOKUP(B10,'[1]LOOKUP TABLE'!$A$2:$B$7,2,FALSE())</f>
        <v>0</v>
      </c>
      <c r="AH10" s="38" t="n">
        <f aca="false">VLOOKUP(C10,'[1]LOOKUP TABLE'!$A$2:$B$7,2,FALSE())</f>
        <v>0</v>
      </c>
      <c r="AI10" s="38" t="n">
        <f aca="false">VLOOKUP(D10,'[1]LOOKUP TABLE'!$A$2:$B$7,2,FALSE())</f>
        <v>0</v>
      </c>
      <c r="AJ10" s="39" t="n">
        <f aca="false">VLOOKUP(F10,'[1]LOOKUP TABLE'!$A$2:$B$7,2,FALSE())</f>
        <v>0</v>
      </c>
      <c r="AK10" s="39" t="n">
        <f aca="false">VLOOKUP(G10,'[1]LOOKUP TABLE'!$A$2:$B$7,2,FALSE())</f>
        <v>0</v>
      </c>
      <c r="AL10" s="39" t="n">
        <f aca="false">VLOOKUP(H10,'[1]LOOKUP TABLE'!$A$2:$B$7,2,FALSE())</f>
        <v>0</v>
      </c>
      <c r="AM10" s="100" t="n">
        <f aca="false">COUNTIF(AG10:AL10,"&gt;=2")</f>
        <v>0</v>
      </c>
      <c r="AN10" s="101" t="n">
        <f aca="false">IF(AM10&gt;1,1,0)</f>
        <v>0</v>
      </c>
      <c r="AO10" s="102" t="n">
        <f aca="false">SUM(AG10:AL10,AN10)</f>
        <v>0</v>
      </c>
      <c r="AP10" s="42" t="n">
        <f aca="false">VLOOKUP(L10,'[1]LOOKUP TABLE'!$A$2:$B$7,2,FALSE())</f>
        <v>0</v>
      </c>
      <c r="AQ10" s="42" t="n">
        <f aca="false">VLOOKUP(M10,'[1]LOOKUP TABLE'!$A$2:$B$7,2,FALSE())</f>
        <v>0</v>
      </c>
      <c r="AR10" s="42" t="n">
        <f aca="false">VLOOKUP(N10,'[1]LOOKUP TABLE'!$A$2:$B$7,2,FALSE())</f>
        <v>0</v>
      </c>
      <c r="AS10" s="43" t="n">
        <f aca="false">VLOOKUP(P10,'[1]LOOKUP TABLE'!$A$2:$B$7,2,FALSE())</f>
        <v>8</v>
      </c>
      <c r="AT10" s="43" t="n">
        <f aca="false">VLOOKUP(Q10,'[1]LOOKUP TABLE'!$A$2:$B$7,2,FALSE())</f>
        <v>8</v>
      </c>
      <c r="AU10" s="43" t="n">
        <f aca="false">VLOOKUP(R10,'[1]LOOKUP TABLE'!$A$2:$B$7,2,FALSE())</f>
        <v>6</v>
      </c>
      <c r="AV10" s="103" t="n">
        <f aca="false">COUNTIF(AP10:AU10,"&gt;=2")</f>
        <v>3</v>
      </c>
      <c r="AW10" s="104" t="n">
        <f aca="false">SUM(AP10:AU10)</f>
        <v>22</v>
      </c>
      <c r="AX10" s="14"/>
    </row>
    <row r="11" customFormat="false" ht="12.75" hidden="false" customHeight="false" outlineLevel="0" collapsed="false">
      <c r="A11" s="82" t="s">
        <v>31</v>
      </c>
      <c r="B11" s="105" t="s">
        <v>28</v>
      </c>
      <c r="C11" s="106" t="s">
        <v>28</v>
      </c>
      <c r="D11" s="106" t="s">
        <v>28</v>
      </c>
      <c r="E11" s="107" t="n">
        <f aca="false">SUM(AG11:AI11)</f>
        <v>0</v>
      </c>
      <c r="F11" s="84" t="s">
        <v>29</v>
      </c>
      <c r="G11" s="84" t="s">
        <v>28</v>
      </c>
      <c r="H11" s="84" t="s">
        <v>28</v>
      </c>
      <c r="I11" s="85" t="n">
        <f aca="false">SUM(AJ11:AL11)</f>
        <v>6</v>
      </c>
      <c r="J11" s="86" t="n">
        <f aca="false">AN11</f>
        <v>0</v>
      </c>
      <c r="K11" s="87" t="n">
        <f aca="false">AO11</f>
        <v>6</v>
      </c>
      <c r="L11" s="88" t="s">
        <v>28</v>
      </c>
      <c r="M11" s="88" t="s">
        <v>28</v>
      </c>
      <c r="N11" s="88" t="s">
        <v>28</v>
      </c>
      <c r="O11" s="88" t="n">
        <f aca="false">SUM(AP11:AR11)</f>
        <v>0</v>
      </c>
      <c r="P11" s="89" t="s">
        <v>32</v>
      </c>
      <c r="Q11" s="89" t="s">
        <v>32</v>
      </c>
      <c r="R11" s="89" t="s">
        <v>28</v>
      </c>
      <c r="S11" s="89" t="n">
        <f aca="false">SUM(AS11:AU11)</f>
        <v>20</v>
      </c>
      <c r="T11" s="90" t="n">
        <f aca="false">SUM(AW11)</f>
        <v>20</v>
      </c>
      <c r="U11" s="108" t="n">
        <f aca="false">SUM(AM11,AV11)</f>
        <v>3</v>
      </c>
      <c r="V11" s="109" t="n">
        <v>1</v>
      </c>
      <c r="W11" s="93" t="n">
        <f aca="false">SUM(K11,T11,V11)</f>
        <v>27</v>
      </c>
      <c r="X11" s="94"/>
      <c r="Y11" s="87" t="n">
        <v>83</v>
      </c>
      <c r="Z11" s="90" t="n">
        <v>90</v>
      </c>
      <c r="AA11" s="95" t="n">
        <v>21</v>
      </c>
      <c r="AB11" s="110" t="n">
        <v>3</v>
      </c>
      <c r="AC11" s="97" t="n">
        <v>8.38095238095238</v>
      </c>
      <c r="AD11" s="111" t="n">
        <v>176</v>
      </c>
      <c r="AE11" s="82" t="s">
        <v>31</v>
      </c>
      <c r="AG11" s="112" t="n">
        <f aca="false">VLOOKUP(B11,'[1]LOOKUP TABLE'!$A$2:$B$7,2,FALSE())</f>
        <v>0</v>
      </c>
      <c r="AH11" s="113" t="n">
        <f aca="false">VLOOKUP(C11,'[1]LOOKUP TABLE'!$A$2:$B$7,2,FALSE())</f>
        <v>0</v>
      </c>
      <c r="AI11" s="113" t="n">
        <f aca="false">VLOOKUP(D11,'[1]LOOKUP TABLE'!$A$2:$B$7,2,FALSE())</f>
        <v>0</v>
      </c>
      <c r="AJ11" s="114" t="n">
        <f aca="false">VLOOKUP(F11,'[1]LOOKUP TABLE'!$A$2:$B$7,2,FALSE())</f>
        <v>6</v>
      </c>
      <c r="AK11" s="114" t="n">
        <f aca="false">VLOOKUP(G11,'[1]LOOKUP TABLE'!$A$2:$B$7,2,FALSE())</f>
        <v>0</v>
      </c>
      <c r="AL11" s="114" t="n">
        <f aca="false">VLOOKUP(H11,'[1]LOOKUP TABLE'!$A$2:$B$7,2,FALSE())</f>
        <v>0</v>
      </c>
      <c r="AM11" s="115" t="n">
        <f aca="false">COUNTIF(AG11:AL11,"&gt;=2")</f>
        <v>1</v>
      </c>
      <c r="AN11" s="116" t="n">
        <f aca="false">IF(AM11&gt;1,1,0)</f>
        <v>0</v>
      </c>
      <c r="AO11" s="117" t="n">
        <f aca="false">SUM(AG11:AL11,AN11)</f>
        <v>6</v>
      </c>
      <c r="AP11" s="118" t="n">
        <f aca="false">VLOOKUP(L11,'[1]LOOKUP TABLE'!$A$2:$B$7,2,FALSE())</f>
        <v>0</v>
      </c>
      <c r="AQ11" s="118" t="n">
        <f aca="false">VLOOKUP(M11,'[1]LOOKUP TABLE'!$A$2:$B$7,2,FALSE())</f>
        <v>0</v>
      </c>
      <c r="AR11" s="118" t="n">
        <f aca="false">VLOOKUP(N11,'[1]LOOKUP TABLE'!$A$2:$B$7,2,FALSE())</f>
        <v>0</v>
      </c>
      <c r="AS11" s="119" t="n">
        <f aca="false">VLOOKUP(P11,'[1]LOOKUP TABLE'!$A$2:$B$7,2,FALSE())</f>
        <v>10</v>
      </c>
      <c r="AT11" s="119" t="n">
        <f aca="false">VLOOKUP(Q11,'[1]LOOKUP TABLE'!$A$2:$B$7,2,FALSE())</f>
        <v>10</v>
      </c>
      <c r="AU11" s="119" t="n">
        <f aca="false">VLOOKUP(R11,'[1]LOOKUP TABLE'!$A$2:$B$7,2,FALSE())</f>
        <v>0</v>
      </c>
      <c r="AV11" s="120" t="n">
        <f aca="false">COUNTIF(AP11:AU11,"&gt;=2")</f>
        <v>2</v>
      </c>
      <c r="AW11" s="121" t="n">
        <f aca="false">SUM(AP11:AU11)</f>
        <v>20</v>
      </c>
    </row>
    <row r="12" customFormat="false" ht="12.75" hidden="false" customHeight="false" outlineLevel="0" collapsed="false">
      <c r="A12" s="82" t="s">
        <v>34</v>
      </c>
      <c r="B12" s="122" t="s">
        <v>28</v>
      </c>
      <c r="C12" s="123" t="s">
        <v>28</v>
      </c>
      <c r="D12" s="123" t="s">
        <v>28</v>
      </c>
      <c r="E12" s="107" t="n">
        <f aca="false">SUM(AG12:AI12)</f>
        <v>0</v>
      </c>
      <c r="F12" s="84" t="s">
        <v>29</v>
      </c>
      <c r="G12" s="84" t="s">
        <v>33</v>
      </c>
      <c r="H12" s="84" t="s">
        <v>32</v>
      </c>
      <c r="I12" s="85" t="n">
        <f aca="false">SUM(AJ12:AL12)</f>
        <v>24</v>
      </c>
      <c r="J12" s="86" t="n">
        <f aca="false">AN12</f>
        <v>1</v>
      </c>
      <c r="K12" s="87" t="n">
        <f aca="false">AO12</f>
        <v>25</v>
      </c>
      <c r="L12" s="88" t="s">
        <v>28</v>
      </c>
      <c r="M12" s="88" t="s">
        <v>28</v>
      </c>
      <c r="N12" s="88" t="s">
        <v>28</v>
      </c>
      <c r="O12" s="88" t="n">
        <f aca="false">SUM(AP12:AR12)</f>
        <v>0</v>
      </c>
      <c r="P12" s="89" t="s">
        <v>28</v>
      </c>
      <c r="Q12" s="89" t="s">
        <v>28</v>
      </c>
      <c r="R12" s="89" t="s">
        <v>28</v>
      </c>
      <c r="S12" s="89" t="n">
        <f aca="false">SUM(AS12:AU12)</f>
        <v>0</v>
      </c>
      <c r="T12" s="90" t="n">
        <f aca="false">SUM(AW12)</f>
        <v>0</v>
      </c>
      <c r="U12" s="108" t="n">
        <f aca="false">SUM(AM12,AV12)</f>
        <v>3</v>
      </c>
      <c r="V12" s="109"/>
      <c r="W12" s="93" t="n">
        <f aca="false">SUM(K12,T12,V12)</f>
        <v>25</v>
      </c>
      <c r="X12" s="94"/>
      <c r="Y12" s="87" t="n">
        <v>185</v>
      </c>
      <c r="Z12" s="90" t="n">
        <v>0</v>
      </c>
      <c r="AA12" s="95" t="n">
        <v>21</v>
      </c>
      <c r="AB12" s="110" t="n">
        <v>1</v>
      </c>
      <c r="AC12" s="97" t="n">
        <v>8.85714285714286</v>
      </c>
      <c r="AD12" s="111" t="n">
        <v>186</v>
      </c>
      <c r="AE12" s="82" t="s">
        <v>34</v>
      </c>
      <c r="AG12" s="124" t="n">
        <f aca="false">VLOOKUP(B12,'[1]LOOKUP TABLE'!$A$2:$B$7,2,FALSE())</f>
        <v>0</v>
      </c>
      <c r="AH12" s="125" t="n">
        <f aca="false">VLOOKUP(C12,'[1]LOOKUP TABLE'!$A$2:$B$7,2,FALSE())</f>
        <v>0</v>
      </c>
      <c r="AI12" s="125" t="n">
        <f aca="false">VLOOKUP(D12,'[1]LOOKUP TABLE'!$A$2:$B$7,2,FALSE())</f>
        <v>0</v>
      </c>
      <c r="AJ12" s="85" t="n">
        <f aca="false">VLOOKUP(F12,'[1]LOOKUP TABLE'!$A$2:$B$7,2,FALSE())</f>
        <v>6</v>
      </c>
      <c r="AK12" s="85" t="n">
        <f aca="false">VLOOKUP(G12,'[1]LOOKUP TABLE'!$A$2:$B$7,2,FALSE())</f>
        <v>8</v>
      </c>
      <c r="AL12" s="85" t="n">
        <f aca="false">VLOOKUP(H12,'[1]LOOKUP TABLE'!$A$2:$B$7,2,FALSE())</f>
        <v>10</v>
      </c>
      <c r="AM12" s="108" t="n">
        <f aca="false">COUNTIF(AG12:AL12,"&gt;=2")</f>
        <v>3</v>
      </c>
      <c r="AN12" s="86" t="n">
        <f aca="false">IF(AM12&gt;1,1,0)</f>
        <v>1</v>
      </c>
      <c r="AO12" s="87" t="n">
        <f aca="false">SUM(AG12:AL12,AN12)</f>
        <v>25</v>
      </c>
      <c r="AP12" s="88" t="n">
        <f aca="false">VLOOKUP(L12,'[1]LOOKUP TABLE'!$A$2:$B$7,2,FALSE())</f>
        <v>0</v>
      </c>
      <c r="AQ12" s="88" t="n">
        <f aca="false">VLOOKUP(M12,'[1]LOOKUP TABLE'!$A$2:$B$7,2,FALSE())</f>
        <v>0</v>
      </c>
      <c r="AR12" s="88" t="n">
        <f aca="false">VLOOKUP(N12,'[1]LOOKUP TABLE'!$A$2:$B$7,2,FALSE())</f>
        <v>0</v>
      </c>
      <c r="AS12" s="89" t="n">
        <f aca="false">VLOOKUP(P12,'[1]LOOKUP TABLE'!$A$2:$B$7,2,FALSE())</f>
        <v>0</v>
      </c>
      <c r="AT12" s="89" t="n">
        <f aca="false">VLOOKUP(Q12,'[1]LOOKUP TABLE'!$A$2:$B$7,2,FALSE())</f>
        <v>0</v>
      </c>
      <c r="AU12" s="89" t="n">
        <f aca="false">VLOOKUP(R12,'[1]LOOKUP TABLE'!$A$2:$B$7,2,FALSE())</f>
        <v>0</v>
      </c>
      <c r="AV12" s="126" t="n">
        <f aca="false">COUNTIF(AP12:AU12,"&gt;=2")</f>
        <v>0</v>
      </c>
      <c r="AW12" s="127" t="n">
        <f aca="false">SUM(AP12:AU12)</f>
        <v>0</v>
      </c>
    </row>
    <row r="13" customFormat="false" ht="12.75" hidden="false" customHeight="false" outlineLevel="0" collapsed="false">
      <c r="A13" s="128" t="s">
        <v>35</v>
      </c>
      <c r="B13" s="122" t="s">
        <v>28</v>
      </c>
      <c r="C13" s="123" t="s">
        <v>28</v>
      </c>
      <c r="D13" s="123" t="s">
        <v>28</v>
      </c>
      <c r="E13" s="107" t="n">
        <f aca="false">SUM(AG13:AI13)</f>
        <v>0</v>
      </c>
      <c r="F13" s="84" t="s">
        <v>29</v>
      </c>
      <c r="G13" s="84" t="s">
        <v>33</v>
      </c>
      <c r="H13" s="84" t="s">
        <v>28</v>
      </c>
      <c r="I13" s="85" t="n">
        <f aca="false">SUM(AJ13:AL13)</f>
        <v>14</v>
      </c>
      <c r="J13" s="86" t="n">
        <f aca="false">AN13</f>
        <v>1</v>
      </c>
      <c r="K13" s="87" t="n">
        <f aca="false">AO13</f>
        <v>15</v>
      </c>
      <c r="L13" s="88" t="s">
        <v>28</v>
      </c>
      <c r="M13" s="88" t="s">
        <v>28</v>
      </c>
      <c r="N13" s="88" t="s">
        <v>28</v>
      </c>
      <c r="O13" s="88" t="n">
        <f aca="false">SUM(AP13:AR13)</f>
        <v>0</v>
      </c>
      <c r="P13" s="89" t="s">
        <v>29</v>
      </c>
      <c r="Q13" s="89" t="s">
        <v>28</v>
      </c>
      <c r="R13" s="89" t="s">
        <v>28</v>
      </c>
      <c r="S13" s="89" t="n">
        <f aca="false">SUM(AS13:AU13)</f>
        <v>6</v>
      </c>
      <c r="T13" s="90" t="n">
        <f aca="false">SUM(AW13)</f>
        <v>6</v>
      </c>
      <c r="U13" s="108" t="n">
        <f aca="false">SUM(AM13,AV13)</f>
        <v>3</v>
      </c>
      <c r="V13" s="109"/>
      <c r="W13" s="93" t="n">
        <f aca="false">SUM(K13,T13,V13)</f>
        <v>21</v>
      </c>
      <c r="X13" s="94"/>
      <c r="Y13" s="87" t="n">
        <v>79</v>
      </c>
      <c r="Z13" s="90" t="n">
        <v>42</v>
      </c>
      <c r="AA13" s="95" t="n">
        <v>15</v>
      </c>
      <c r="AB13" s="110" t="n">
        <v>1</v>
      </c>
      <c r="AC13" s="97" t="n">
        <v>8.13333333333333</v>
      </c>
      <c r="AD13" s="111" t="n">
        <v>122</v>
      </c>
      <c r="AE13" s="128" t="s">
        <v>35</v>
      </c>
      <c r="AG13" s="124" t="n">
        <f aca="false">VLOOKUP(B13,'[1]LOOKUP TABLE'!$A$2:$B$7,2,FALSE())</f>
        <v>0</v>
      </c>
      <c r="AH13" s="125" t="n">
        <f aca="false">VLOOKUP(C13,'[1]LOOKUP TABLE'!$A$2:$B$7,2,FALSE())</f>
        <v>0</v>
      </c>
      <c r="AI13" s="125" t="n">
        <f aca="false">VLOOKUP(D13,'[1]LOOKUP TABLE'!$A$2:$B$7,2,FALSE())</f>
        <v>0</v>
      </c>
      <c r="AJ13" s="85" t="n">
        <f aca="false">VLOOKUP(F13,'[1]LOOKUP TABLE'!$A$2:$B$7,2,FALSE())</f>
        <v>6</v>
      </c>
      <c r="AK13" s="85" t="n">
        <f aca="false">VLOOKUP(G13,'[1]LOOKUP TABLE'!$A$2:$B$7,2,FALSE())</f>
        <v>8</v>
      </c>
      <c r="AL13" s="85" t="n">
        <f aca="false">VLOOKUP(H13,'[1]LOOKUP TABLE'!$A$2:$B$7,2,FALSE())</f>
        <v>0</v>
      </c>
      <c r="AM13" s="108" t="n">
        <f aca="false">COUNTIF(AG13:AL13,"&gt;=2")</f>
        <v>2</v>
      </c>
      <c r="AN13" s="86" t="n">
        <f aca="false">IF(AM13&gt;1,1,0)</f>
        <v>1</v>
      </c>
      <c r="AO13" s="87" t="n">
        <f aca="false">SUM(AG13:AL13,AN13)</f>
        <v>15</v>
      </c>
      <c r="AP13" s="88" t="n">
        <f aca="false">VLOOKUP(L13,'[1]LOOKUP TABLE'!$A$2:$B$7,2,FALSE())</f>
        <v>0</v>
      </c>
      <c r="AQ13" s="88" t="n">
        <f aca="false">VLOOKUP(M13,'[1]LOOKUP TABLE'!$A$2:$B$7,2,FALSE())</f>
        <v>0</v>
      </c>
      <c r="AR13" s="88" t="n">
        <f aca="false">VLOOKUP(N13,'[1]LOOKUP TABLE'!$A$2:$B$7,2,FALSE())</f>
        <v>0</v>
      </c>
      <c r="AS13" s="89" t="n">
        <f aca="false">VLOOKUP(P13,'[1]LOOKUP TABLE'!$A$2:$B$7,2,FALSE())</f>
        <v>6</v>
      </c>
      <c r="AT13" s="89" t="n">
        <f aca="false">VLOOKUP(Q13,'[1]LOOKUP TABLE'!$A$2:$B$7,2,FALSE())</f>
        <v>0</v>
      </c>
      <c r="AU13" s="89" t="n">
        <f aca="false">VLOOKUP(R13,'[1]LOOKUP TABLE'!$A$2:$B$7,2,FALSE())</f>
        <v>0</v>
      </c>
      <c r="AV13" s="126" t="n">
        <f aca="false">COUNTIF(AP13:AU13,"&gt;=2")</f>
        <v>1</v>
      </c>
      <c r="AW13" s="127" t="n">
        <f aca="false">SUM(AP13:AU13)</f>
        <v>6</v>
      </c>
    </row>
    <row r="14" customFormat="false" ht="12.75" hidden="false" customHeight="false" outlineLevel="0" collapsed="false">
      <c r="A14" s="82" t="s">
        <v>36</v>
      </c>
      <c r="B14" s="122" t="s">
        <v>28</v>
      </c>
      <c r="C14" s="123" t="s">
        <v>28</v>
      </c>
      <c r="D14" s="123" t="s">
        <v>28</v>
      </c>
      <c r="E14" s="107" t="n">
        <f aca="false">SUM(AG14:AI14)</f>
        <v>0</v>
      </c>
      <c r="F14" s="84" t="s">
        <v>33</v>
      </c>
      <c r="G14" s="84" t="s">
        <v>33</v>
      </c>
      <c r="H14" s="84" t="s">
        <v>28</v>
      </c>
      <c r="I14" s="85" t="n">
        <f aca="false">SUM(AJ14:AL14)</f>
        <v>16</v>
      </c>
      <c r="J14" s="86" t="n">
        <f aca="false">AN14</f>
        <v>1</v>
      </c>
      <c r="K14" s="87" t="n">
        <f aca="false">AO14</f>
        <v>17</v>
      </c>
      <c r="L14" s="88" t="s">
        <v>28</v>
      </c>
      <c r="M14" s="88" t="s">
        <v>28</v>
      </c>
      <c r="N14" s="88" t="s">
        <v>28</v>
      </c>
      <c r="O14" s="88" t="n">
        <f aca="false">SUM(AP14:AR14)</f>
        <v>0</v>
      </c>
      <c r="P14" s="89" t="s">
        <v>32</v>
      </c>
      <c r="Q14" s="89" t="s">
        <v>28</v>
      </c>
      <c r="R14" s="89" t="s">
        <v>28</v>
      </c>
      <c r="S14" s="89" t="n">
        <f aca="false">SUM(AS14:AU14)</f>
        <v>10</v>
      </c>
      <c r="T14" s="90" t="n">
        <f aca="false">SUM(AW14)</f>
        <v>10</v>
      </c>
      <c r="U14" s="108" t="n">
        <f aca="false">SUM(AM14,AV14)</f>
        <v>3</v>
      </c>
      <c r="V14" s="109"/>
      <c r="W14" s="93" t="n">
        <f aca="false">SUM(K14,T14,V14)</f>
        <v>27</v>
      </c>
      <c r="X14" s="94"/>
      <c r="Y14" s="87" t="n">
        <v>113</v>
      </c>
      <c r="Z14" s="90" t="n">
        <v>56</v>
      </c>
      <c r="AA14" s="95" t="n">
        <v>21</v>
      </c>
      <c r="AB14" s="110" t="n">
        <v>1</v>
      </c>
      <c r="AC14" s="97" t="n">
        <v>8.0952380952381</v>
      </c>
      <c r="AD14" s="111" t="n">
        <v>170</v>
      </c>
      <c r="AE14" s="82" t="s">
        <v>36</v>
      </c>
      <c r="AG14" s="124" t="n">
        <f aca="false">VLOOKUP(B14,'[1]LOOKUP TABLE'!$A$2:$B$7,2,FALSE())</f>
        <v>0</v>
      </c>
      <c r="AH14" s="125" t="n">
        <f aca="false">VLOOKUP(C14,'[1]LOOKUP TABLE'!$A$2:$B$7,2,FALSE())</f>
        <v>0</v>
      </c>
      <c r="AI14" s="125" t="n">
        <f aca="false">VLOOKUP(D14,'[1]LOOKUP TABLE'!$A$2:$B$7,2,FALSE())</f>
        <v>0</v>
      </c>
      <c r="AJ14" s="85" t="n">
        <f aca="false">VLOOKUP(F14,'[1]LOOKUP TABLE'!$A$2:$B$7,2,FALSE())</f>
        <v>8</v>
      </c>
      <c r="AK14" s="85" t="n">
        <f aca="false">VLOOKUP(G14,'[1]LOOKUP TABLE'!$A$2:$B$7,2,FALSE())</f>
        <v>8</v>
      </c>
      <c r="AL14" s="85" t="n">
        <f aca="false">VLOOKUP(H14,'[1]LOOKUP TABLE'!$A$2:$B$7,2,FALSE())</f>
        <v>0</v>
      </c>
      <c r="AM14" s="108" t="n">
        <f aca="false">COUNTIF(AG14:AL14,"&gt;=2")</f>
        <v>2</v>
      </c>
      <c r="AN14" s="86" t="n">
        <f aca="false">IF(AM14&gt;1,1,0)</f>
        <v>1</v>
      </c>
      <c r="AO14" s="87" t="n">
        <f aca="false">SUM(AG14:AL14,AN14)</f>
        <v>17</v>
      </c>
      <c r="AP14" s="88" t="n">
        <f aca="false">VLOOKUP(L14,'[1]LOOKUP TABLE'!$A$2:$B$7,2,FALSE())</f>
        <v>0</v>
      </c>
      <c r="AQ14" s="88" t="n">
        <f aca="false">VLOOKUP(M14,'[1]LOOKUP TABLE'!$A$2:$B$7,2,FALSE())</f>
        <v>0</v>
      </c>
      <c r="AR14" s="88" t="n">
        <f aca="false">VLOOKUP(N14,'[1]LOOKUP TABLE'!$A$2:$B$7,2,FALSE())</f>
        <v>0</v>
      </c>
      <c r="AS14" s="89" t="n">
        <f aca="false">VLOOKUP(P14,'[1]LOOKUP TABLE'!$A$2:$B$7,2,FALSE())</f>
        <v>10</v>
      </c>
      <c r="AT14" s="89" t="n">
        <f aca="false">VLOOKUP(Q14,'[1]LOOKUP TABLE'!$A$2:$B$7,2,FALSE())</f>
        <v>0</v>
      </c>
      <c r="AU14" s="89" t="n">
        <f aca="false">VLOOKUP(R14,'[1]LOOKUP TABLE'!$A$2:$B$7,2,FALSE())</f>
        <v>0</v>
      </c>
      <c r="AV14" s="126" t="n">
        <f aca="false">COUNTIF(AP14:AU14,"&gt;=2")</f>
        <v>1</v>
      </c>
      <c r="AW14" s="127" t="n">
        <f aca="false">SUM(AP14:AU14)</f>
        <v>10</v>
      </c>
    </row>
    <row r="15" customFormat="false" ht="12.75" hidden="false" customHeight="false" outlineLevel="0" collapsed="false">
      <c r="A15" s="82" t="s">
        <v>37</v>
      </c>
      <c r="B15" s="105" t="s">
        <v>28</v>
      </c>
      <c r="C15" s="106" t="s">
        <v>28</v>
      </c>
      <c r="D15" s="106" t="s">
        <v>28</v>
      </c>
      <c r="E15" s="107" t="n">
        <f aca="false">SUM(AG15:AI15)</f>
        <v>0</v>
      </c>
      <c r="F15" s="84" t="s">
        <v>33</v>
      </c>
      <c r="G15" s="84" t="s">
        <v>29</v>
      </c>
      <c r="H15" s="84" t="s">
        <v>28</v>
      </c>
      <c r="I15" s="85" t="n">
        <f aca="false">SUM(AJ15:AL15)</f>
        <v>14</v>
      </c>
      <c r="J15" s="86" t="n">
        <f aca="false">AN15</f>
        <v>1</v>
      </c>
      <c r="K15" s="87" t="n">
        <f aca="false">AO15</f>
        <v>15</v>
      </c>
      <c r="L15" s="88" t="s">
        <v>28</v>
      </c>
      <c r="M15" s="88" t="s">
        <v>28</v>
      </c>
      <c r="N15" s="88" t="s">
        <v>28</v>
      </c>
      <c r="O15" s="88" t="n">
        <f aca="false">SUM(AP15:AR15)</f>
        <v>0</v>
      </c>
      <c r="P15" s="89" t="s">
        <v>32</v>
      </c>
      <c r="Q15" s="89" t="s">
        <v>28</v>
      </c>
      <c r="R15" s="89" t="s">
        <v>28</v>
      </c>
      <c r="S15" s="89" t="n">
        <f aca="false">SUM(AS15:AU15)</f>
        <v>10</v>
      </c>
      <c r="T15" s="90" t="n">
        <f aca="false">SUM(AW15)</f>
        <v>10</v>
      </c>
      <c r="U15" s="108" t="n">
        <f aca="false">SUM(AM15,AV15)</f>
        <v>3</v>
      </c>
      <c r="V15" s="109"/>
      <c r="W15" s="93" t="n">
        <f aca="false">SUM(K15,T15,V15)</f>
        <v>25</v>
      </c>
      <c r="X15" s="94"/>
      <c r="Y15" s="87" t="n">
        <v>105</v>
      </c>
      <c r="Z15" s="90" t="n">
        <v>66</v>
      </c>
      <c r="AA15" s="95" t="n">
        <v>21</v>
      </c>
      <c r="AB15" s="110" t="n">
        <v>2</v>
      </c>
      <c r="AC15" s="97" t="n">
        <v>8.23809523809524</v>
      </c>
      <c r="AD15" s="111" t="n">
        <v>173</v>
      </c>
      <c r="AE15" s="82" t="s">
        <v>37</v>
      </c>
      <c r="AG15" s="124" t="n">
        <f aca="false">VLOOKUP(B15,'[1]LOOKUP TABLE'!$A$2:$B$7,2,FALSE())</f>
        <v>0</v>
      </c>
      <c r="AH15" s="125" t="n">
        <f aca="false">VLOOKUP(C15,'[1]LOOKUP TABLE'!$A$2:$B$7,2,FALSE())</f>
        <v>0</v>
      </c>
      <c r="AI15" s="125" t="n">
        <f aca="false">VLOOKUP(D15,'[1]LOOKUP TABLE'!$A$2:$B$7,2,FALSE())</f>
        <v>0</v>
      </c>
      <c r="AJ15" s="85" t="n">
        <f aca="false">VLOOKUP(F15,'[1]LOOKUP TABLE'!$A$2:$B$7,2,FALSE())</f>
        <v>8</v>
      </c>
      <c r="AK15" s="85" t="n">
        <f aca="false">VLOOKUP(G15,'[1]LOOKUP TABLE'!$A$2:$B$7,2,FALSE())</f>
        <v>6</v>
      </c>
      <c r="AL15" s="85" t="n">
        <f aca="false">VLOOKUP(H15,'[1]LOOKUP TABLE'!$A$2:$B$7,2,FALSE())</f>
        <v>0</v>
      </c>
      <c r="AM15" s="108" t="n">
        <f aca="false">COUNTIF(AG15:AL15,"&gt;=2")</f>
        <v>2</v>
      </c>
      <c r="AN15" s="86" t="n">
        <f aca="false">IF(AM15&gt;1,1,0)</f>
        <v>1</v>
      </c>
      <c r="AO15" s="87" t="n">
        <f aca="false">SUM(AG15:AL15,AN15)</f>
        <v>15</v>
      </c>
      <c r="AP15" s="88" t="n">
        <f aca="false">VLOOKUP(L15,'[1]LOOKUP TABLE'!$A$2:$B$7,2,FALSE())</f>
        <v>0</v>
      </c>
      <c r="AQ15" s="88" t="n">
        <f aca="false">VLOOKUP(M15,'[1]LOOKUP TABLE'!$A$2:$B$7,2,FALSE())</f>
        <v>0</v>
      </c>
      <c r="AR15" s="88" t="n">
        <f aca="false">VLOOKUP(N15,'[1]LOOKUP TABLE'!$A$2:$B$7,2,FALSE())</f>
        <v>0</v>
      </c>
      <c r="AS15" s="89" t="n">
        <f aca="false">VLOOKUP(P15,'[1]LOOKUP TABLE'!$A$2:$B$7,2,FALSE())</f>
        <v>10</v>
      </c>
      <c r="AT15" s="89" t="n">
        <f aca="false">VLOOKUP(Q15,'[1]LOOKUP TABLE'!$A$2:$B$7,2,FALSE())</f>
        <v>0</v>
      </c>
      <c r="AU15" s="89" t="n">
        <f aca="false">VLOOKUP(R15,'[1]LOOKUP TABLE'!$A$2:$B$7,2,FALSE())</f>
        <v>0</v>
      </c>
      <c r="AV15" s="126" t="n">
        <f aca="false">COUNTIF(AP15:AU15,"&gt;=2")</f>
        <v>1</v>
      </c>
      <c r="AW15" s="127" t="n">
        <f aca="false">SUM(AP15:AU15)</f>
        <v>10</v>
      </c>
    </row>
    <row r="16" customFormat="false" ht="12.75" hidden="false" customHeight="false" outlineLevel="0" collapsed="false">
      <c r="A16" s="82" t="s">
        <v>38</v>
      </c>
      <c r="B16" s="105" t="s">
        <v>28</v>
      </c>
      <c r="C16" s="106" t="s">
        <v>28</v>
      </c>
      <c r="D16" s="106" t="s">
        <v>28</v>
      </c>
      <c r="E16" s="107" t="n">
        <f aca="false">SUM(AG16:AI16)</f>
        <v>0</v>
      </c>
      <c r="F16" s="84" t="s">
        <v>28</v>
      </c>
      <c r="G16" s="84" t="s">
        <v>28</v>
      </c>
      <c r="H16" s="84" t="s">
        <v>28</v>
      </c>
      <c r="I16" s="85" t="n">
        <f aca="false">SUM(AJ16:AL16)</f>
        <v>0</v>
      </c>
      <c r="J16" s="86" t="n">
        <f aca="false">AN16</f>
        <v>0</v>
      </c>
      <c r="K16" s="87" t="n">
        <f aca="false">AO16</f>
        <v>0</v>
      </c>
      <c r="L16" s="88" t="s">
        <v>28</v>
      </c>
      <c r="M16" s="88" t="s">
        <v>28</v>
      </c>
      <c r="N16" s="88" t="s">
        <v>28</v>
      </c>
      <c r="O16" s="88" t="n">
        <f aca="false">SUM(AP16:AR16)</f>
        <v>0</v>
      </c>
      <c r="P16" s="89" t="s">
        <v>28</v>
      </c>
      <c r="Q16" s="89" t="s">
        <v>28</v>
      </c>
      <c r="R16" s="89" t="s">
        <v>28</v>
      </c>
      <c r="S16" s="89" t="n">
        <f aca="false">SUM(AS16:AU16)</f>
        <v>0</v>
      </c>
      <c r="T16" s="90" t="n">
        <f aca="false">SUM(AW16)</f>
        <v>0</v>
      </c>
      <c r="U16" s="108" t="n">
        <f aca="false">SUM(AM16,AV16)</f>
        <v>0</v>
      </c>
      <c r="V16" s="109"/>
      <c r="W16" s="93" t="n">
        <f aca="false">SUM(K16,T16,V16)</f>
        <v>0</v>
      </c>
      <c r="X16" s="94"/>
      <c r="Y16" s="87" t="n">
        <v>0</v>
      </c>
      <c r="Z16" s="90" t="n">
        <v>0</v>
      </c>
      <c r="AA16" s="95" t="n">
        <v>0</v>
      </c>
      <c r="AB16" s="110" t="n">
        <v>0</v>
      </c>
      <c r="AC16" s="97"/>
      <c r="AD16" s="111" t="n">
        <v>0</v>
      </c>
      <c r="AE16" s="82" t="s">
        <v>38</v>
      </c>
      <c r="AG16" s="124" t="n">
        <f aca="false">VLOOKUP(B16,'[1]LOOKUP TABLE'!$A$2:$B$7,2,FALSE())</f>
        <v>0</v>
      </c>
      <c r="AH16" s="125" t="n">
        <f aca="false">VLOOKUP(C16,'[1]LOOKUP TABLE'!$A$2:$B$7,2,FALSE())</f>
        <v>0</v>
      </c>
      <c r="AI16" s="125" t="n">
        <f aca="false">VLOOKUP(D16,'[1]LOOKUP TABLE'!$A$2:$B$7,2,FALSE())</f>
        <v>0</v>
      </c>
      <c r="AJ16" s="85" t="n">
        <f aca="false">VLOOKUP(F16,'[1]LOOKUP TABLE'!$A$2:$B$7,2,FALSE())</f>
        <v>0</v>
      </c>
      <c r="AK16" s="85" t="n">
        <f aca="false">VLOOKUP(G16,'[1]LOOKUP TABLE'!$A$2:$B$7,2,FALSE())</f>
        <v>0</v>
      </c>
      <c r="AL16" s="85" t="n">
        <f aca="false">VLOOKUP(H16,'[1]LOOKUP TABLE'!$A$2:$B$7,2,FALSE())</f>
        <v>0</v>
      </c>
      <c r="AM16" s="108" t="n">
        <f aca="false">COUNTIF(AG16:AL16,"&gt;=2")</f>
        <v>0</v>
      </c>
      <c r="AN16" s="86" t="n">
        <f aca="false">IF(AM16&gt;1,1,0)</f>
        <v>0</v>
      </c>
      <c r="AO16" s="87" t="n">
        <f aca="false">SUM(AG16:AL16,AN16)</f>
        <v>0</v>
      </c>
      <c r="AP16" s="88" t="n">
        <f aca="false">VLOOKUP(L16,'[1]LOOKUP TABLE'!$A$2:$B$7,2,FALSE())</f>
        <v>0</v>
      </c>
      <c r="AQ16" s="88" t="n">
        <f aca="false">VLOOKUP(M16,'[1]LOOKUP TABLE'!$A$2:$B$7,2,FALSE())</f>
        <v>0</v>
      </c>
      <c r="AR16" s="88" t="n">
        <f aca="false">VLOOKUP(N16,'[1]LOOKUP TABLE'!$A$2:$B$7,2,FALSE())</f>
        <v>0</v>
      </c>
      <c r="AS16" s="89" t="n">
        <f aca="false">VLOOKUP(P16,'[1]LOOKUP TABLE'!$A$2:$B$7,2,FALSE())</f>
        <v>0</v>
      </c>
      <c r="AT16" s="89" t="n">
        <f aca="false">VLOOKUP(Q16,'[1]LOOKUP TABLE'!$A$2:$B$7,2,FALSE())</f>
        <v>0</v>
      </c>
      <c r="AU16" s="89" t="n">
        <f aca="false">VLOOKUP(R16,'[1]LOOKUP TABLE'!$A$2:$B$7,2,FALSE())</f>
        <v>0</v>
      </c>
      <c r="AV16" s="126" t="n">
        <f aca="false">COUNTIF(AP16:AU16,"&gt;=2")</f>
        <v>0</v>
      </c>
      <c r="AW16" s="127" t="n">
        <f aca="false">SUM(AP16:AU16)</f>
        <v>0</v>
      </c>
    </row>
    <row r="17" customFormat="false" ht="12.75" hidden="false" customHeight="false" outlineLevel="0" collapsed="false">
      <c r="A17" s="82" t="s">
        <v>39</v>
      </c>
      <c r="B17" s="106" t="s">
        <v>28</v>
      </c>
      <c r="C17" s="106" t="s">
        <v>28</v>
      </c>
      <c r="D17" s="106" t="s">
        <v>28</v>
      </c>
      <c r="E17" s="107" t="n">
        <f aca="false">SUM(AG17:AI17)</f>
        <v>0</v>
      </c>
      <c r="F17" s="84" t="s">
        <v>28</v>
      </c>
      <c r="G17" s="84" t="s">
        <v>28</v>
      </c>
      <c r="H17" s="84" t="s">
        <v>28</v>
      </c>
      <c r="I17" s="85" t="n">
        <f aca="false">SUM(AJ17:AL17)</f>
        <v>0</v>
      </c>
      <c r="J17" s="86" t="n">
        <f aca="false">AN17</f>
        <v>0</v>
      </c>
      <c r="K17" s="87" t="n">
        <f aca="false">AO17</f>
        <v>0</v>
      </c>
      <c r="L17" s="88" t="s">
        <v>28</v>
      </c>
      <c r="M17" s="88" t="s">
        <v>28</v>
      </c>
      <c r="N17" s="88" t="s">
        <v>28</v>
      </c>
      <c r="O17" s="88" t="n">
        <f aca="false">SUM(AP17:AR17)</f>
        <v>0</v>
      </c>
      <c r="P17" s="89" t="s">
        <v>33</v>
      </c>
      <c r="Q17" s="89" t="s">
        <v>33</v>
      </c>
      <c r="R17" s="89" t="s">
        <v>33</v>
      </c>
      <c r="S17" s="89" t="n">
        <f aca="false">SUM(AS17:AU17)</f>
        <v>24</v>
      </c>
      <c r="T17" s="90" t="n">
        <f aca="false">SUM(AW17)</f>
        <v>24</v>
      </c>
      <c r="U17" s="108" t="n">
        <f aca="false">SUM(AM17,AV17)</f>
        <v>3</v>
      </c>
      <c r="V17" s="109"/>
      <c r="W17" s="93" t="n">
        <f aca="false">SUM(K17,T17,V17)</f>
        <v>24</v>
      </c>
      <c r="X17" s="94"/>
      <c r="Y17" s="87" t="n">
        <v>44</v>
      </c>
      <c r="Z17" s="90" t="n">
        <v>62</v>
      </c>
      <c r="AA17" s="95" t="n">
        <v>12</v>
      </c>
      <c r="AB17" s="110" t="n">
        <v>3</v>
      </c>
      <c r="AC17" s="97" t="n">
        <v>9.08333333333333</v>
      </c>
      <c r="AD17" s="111" t="n">
        <v>109</v>
      </c>
      <c r="AE17" s="82" t="s">
        <v>39</v>
      </c>
      <c r="AG17" s="124" t="n">
        <f aca="false">VLOOKUP(B17,'[1]LOOKUP TABLE'!$A$2:$B$7,2,FALSE())</f>
        <v>0</v>
      </c>
      <c r="AH17" s="125" t="n">
        <f aca="false">VLOOKUP(C17,'[1]LOOKUP TABLE'!$A$2:$B$7,2,FALSE())</f>
        <v>0</v>
      </c>
      <c r="AI17" s="125" t="n">
        <f aca="false">VLOOKUP(D17,'[1]LOOKUP TABLE'!$A$2:$B$7,2,FALSE())</f>
        <v>0</v>
      </c>
      <c r="AJ17" s="85" t="n">
        <f aca="false">VLOOKUP(F17,'[1]LOOKUP TABLE'!$A$2:$B$7,2,FALSE())</f>
        <v>0</v>
      </c>
      <c r="AK17" s="85" t="n">
        <f aca="false">VLOOKUP(G17,'[1]LOOKUP TABLE'!$A$2:$B$7,2,FALSE())</f>
        <v>0</v>
      </c>
      <c r="AL17" s="85" t="n">
        <f aca="false">VLOOKUP(H17,'[1]LOOKUP TABLE'!$A$2:$B$7,2,FALSE())</f>
        <v>0</v>
      </c>
      <c r="AM17" s="108" t="n">
        <f aca="false">COUNTIF(AG17:AL17,"&gt;=2")</f>
        <v>0</v>
      </c>
      <c r="AN17" s="86" t="n">
        <f aca="false">IF(AM17&gt;1,1,0)</f>
        <v>0</v>
      </c>
      <c r="AO17" s="87" t="n">
        <f aca="false">SUM(AG17:AL17,AN17)</f>
        <v>0</v>
      </c>
      <c r="AP17" s="88" t="n">
        <f aca="false">VLOOKUP(L17,'[1]LOOKUP TABLE'!$A$2:$B$7,2,FALSE())</f>
        <v>0</v>
      </c>
      <c r="AQ17" s="88" t="n">
        <f aca="false">VLOOKUP(M17,'[1]LOOKUP TABLE'!$A$2:$B$7,2,FALSE())</f>
        <v>0</v>
      </c>
      <c r="AR17" s="88" t="n">
        <f aca="false">VLOOKUP(N17,'[1]LOOKUP TABLE'!$A$2:$B$7,2,FALSE())</f>
        <v>0</v>
      </c>
      <c r="AS17" s="89" t="n">
        <f aca="false">VLOOKUP(P17,'[1]LOOKUP TABLE'!$A$2:$B$7,2,FALSE())</f>
        <v>8</v>
      </c>
      <c r="AT17" s="89" t="n">
        <f aca="false">VLOOKUP(Q17,'[1]LOOKUP TABLE'!$A$2:$B$7,2,FALSE())</f>
        <v>8</v>
      </c>
      <c r="AU17" s="89" t="n">
        <f aca="false">VLOOKUP(R17,'[1]LOOKUP TABLE'!$A$2:$B$7,2,FALSE())</f>
        <v>8</v>
      </c>
      <c r="AV17" s="126" t="n">
        <f aca="false">COUNTIF(AP17:AU17,"&gt;=2")</f>
        <v>3</v>
      </c>
      <c r="AW17" s="127" t="n">
        <f aca="false">SUM(AP17:AU17)</f>
        <v>24</v>
      </c>
    </row>
    <row r="18" customFormat="false" ht="12.75" hidden="false" customHeight="false" outlineLevel="0" collapsed="false">
      <c r="A18" s="82" t="s">
        <v>40</v>
      </c>
      <c r="B18" s="106" t="s">
        <v>28</v>
      </c>
      <c r="C18" s="106" t="s">
        <v>28</v>
      </c>
      <c r="D18" s="106" t="s">
        <v>28</v>
      </c>
      <c r="E18" s="107" t="n">
        <f aca="false">SUM(AG18:AI18)</f>
        <v>0</v>
      </c>
      <c r="F18" s="84" t="s">
        <v>32</v>
      </c>
      <c r="G18" s="84" t="s">
        <v>33</v>
      </c>
      <c r="H18" s="84" t="s">
        <v>28</v>
      </c>
      <c r="I18" s="85" t="n">
        <f aca="false">SUM(AJ18:AL18)</f>
        <v>18</v>
      </c>
      <c r="J18" s="86" t="n">
        <f aca="false">AN18</f>
        <v>1</v>
      </c>
      <c r="K18" s="87" t="n">
        <f aca="false">AO18</f>
        <v>19</v>
      </c>
      <c r="L18" s="88" t="s">
        <v>28</v>
      </c>
      <c r="M18" s="88" t="s">
        <v>28</v>
      </c>
      <c r="N18" s="88" t="s">
        <v>28</v>
      </c>
      <c r="O18" s="88" t="n">
        <f aca="false">SUM(AP18:AR18)</f>
        <v>0</v>
      </c>
      <c r="P18" s="89" t="s">
        <v>33</v>
      </c>
      <c r="Q18" s="89" t="s">
        <v>28</v>
      </c>
      <c r="R18" s="89" t="s">
        <v>28</v>
      </c>
      <c r="S18" s="89" t="n">
        <f aca="false">SUM(AS18:AU18)</f>
        <v>8</v>
      </c>
      <c r="T18" s="90" t="n">
        <f aca="false">SUM(AW18)</f>
        <v>8</v>
      </c>
      <c r="U18" s="108" t="n">
        <f aca="false">SUM(AM18,AV18)</f>
        <v>3</v>
      </c>
      <c r="V18" s="109" t="n">
        <v>1</v>
      </c>
      <c r="W18" s="93" t="n">
        <f aca="false">SUM(K18,T18,V18)</f>
        <v>28</v>
      </c>
      <c r="X18" s="94"/>
      <c r="Y18" s="87" t="n">
        <v>124</v>
      </c>
      <c r="Z18" s="90" t="n">
        <v>60</v>
      </c>
      <c r="AA18" s="95" t="n">
        <v>21</v>
      </c>
      <c r="AB18" s="110" t="n">
        <v>2</v>
      </c>
      <c r="AC18" s="97" t="n">
        <v>8.85714285714286</v>
      </c>
      <c r="AD18" s="111" t="n">
        <v>186</v>
      </c>
      <c r="AE18" s="82" t="s">
        <v>40</v>
      </c>
      <c r="AG18" s="124" t="n">
        <f aca="false">VLOOKUP(B18,'[1]LOOKUP TABLE'!$A$2:$B$7,2,FALSE())</f>
        <v>0</v>
      </c>
      <c r="AH18" s="125" t="n">
        <f aca="false">VLOOKUP(C18,'[1]LOOKUP TABLE'!$A$2:$B$7,2,FALSE())</f>
        <v>0</v>
      </c>
      <c r="AI18" s="125" t="n">
        <f aca="false">VLOOKUP(D18,'[1]LOOKUP TABLE'!$A$2:$B$7,2,FALSE())</f>
        <v>0</v>
      </c>
      <c r="AJ18" s="85" t="n">
        <f aca="false">VLOOKUP(F18,'[1]LOOKUP TABLE'!$A$2:$B$7,2,FALSE())</f>
        <v>10</v>
      </c>
      <c r="AK18" s="85" t="n">
        <f aca="false">VLOOKUP(G18,'[1]LOOKUP TABLE'!$A$2:$B$7,2,FALSE())</f>
        <v>8</v>
      </c>
      <c r="AL18" s="85" t="n">
        <f aca="false">VLOOKUP(H18,'[1]LOOKUP TABLE'!$A$2:$B$7,2,FALSE())</f>
        <v>0</v>
      </c>
      <c r="AM18" s="108" t="n">
        <f aca="false">COUNTIF(AG18:AL18,"&gt;=2")</f>
        <v>2</v>
      </c>
      <c r="AN18" s="86" t="n">
        <f aca="false">IF(AM18&gt;1,1,0)</f>
        <v>1</v>
      </c>
      <c r="AO18" s="87" t="n">
        <f aca="false">SUM(AG18:AL18,AN18)</f>
        <v>19</v>
      </c>
      <c r="AP18" s="88" t="n">
        <f aca="false">VLOOKUP(L18,'[1]LOOKUP TABLE'!$A$2:$B$7,2,FALSE())</f>
        <v>0</v>
      </c>
      <c r="AQ18" s="88" t="n">
        <f aca="false">VLOOKUP(M18,'[1]LOOKUP TABLE'!$A$2:$B$7,2,FALSE())</f>
        <v>0</v>
      </c>
      <c r="AR18" s="88" t="n">
        <f aca="false">VLOOKUP(N18,'[1]LOOKUP TABLE'!$A$2:$B$7,2,FALSE())</f>
        <v>0</v>
      </c>
      <c r="AS18" s="89" t="n">
        <f aca="false">VLOOKUP(P18,'[1]LOOKUP TABLE'!$A$2:$B$7,2,FALSE())</f>
        <v>8</v>
      </c>
      <c r="AT18" s="89" t="n">
        <f aca="false">VLOOKUP(Q18,'[1]LOOKUP TABLE'!$A$2:$B$7,2,FALSE())</f>
        <v>0</v>
      </c>
      <c r="AU18" s="89" t="n">
        <f aca="false">VLOOKUP(R18,'[1]LOOKUP TABLE'!$A$2:$B$7,2,FALSE())</f>
        <v>0</v>
      </c>
      <c r="AV18" s="126" t="n">
        <f aca="false">COUNTIF(AP18:AU18,"&gt;=2")</f>
        <v>1</v>
      </c>
      <c r="AW18" s="127" t="n">
        <f aca="false">SUM(AP18:AU18)</f>
        <v>8</v>
      </c>
    </row>
    <row r="19" customFormat="false" ht="12.75" hidden="false" customHeight="false" outlineLevel="0" collapsed="false">
      <c r="A19" s="82" t="s">
        <v>41</v>
      </c>
      <c r="B19" s="106" t="s">
        <v>28</v>
      </c>
      <c r="C19" s="106" t="s">
        <v>28</v>
      </c>
      <c r="D19" s="106" t="s">
        <v>28</v>
      </c>
      <c r="E19" s="107" t="n">
        <f aca="false">SUM(AG19:AI19)</f>
        <v>0</v>
      </c>
      <c r="F19" s="84" t="s">
        <v>32</v>
      </c>
      <c r="G19" s="84" t="s">
        <v>33</v>
      </c>
      <c r="H19" s="84" t="s">
        <v>33</v>
      </c>
      <c r="I19" s="85" t="n">
        <f aca="false">SUM(AJ19:AL19)</f>
        <v>26</v>
      </c>
      <c r="J19" s="86" t="n">
        <f aca="false">AN19</f>
        <v>1</v>
      </c>
      <c r="K19" s="87" t="n">
        <f aca="false">AO19</f>
        <v>27</v>
      </c>
      <c r="L19" s="88" t="s">
        <v>28</v>
      </c>
      <c r="M19" s="88" t="s">
        <v>28</v>
      </c>
      <c r="N19" s="88" t="s">
        <v>28</v>
      </c>
      <c r="O19" s="88" t="n">
        <f aca="false">SUM(AP19:AR19)</f>
        <v>0</v>
      </c>
      <c r="P19" s="89" t="s">
        <v>28</v>
      </c>
      <c r="Q19" s="89" t="s">
        <v>28</v>
      </c>
      <c r="R19" s="89" t="s">
        <v>28</v>
      </c>
      <c r="S19" s="89" t="n">
        <f aca="false">SUM(AS19:AU19)</f>
        <v>0</v>
      </c>
      <c r="T19" s="90" t="n">
        <f aca="false">SUM(AW19)</f>
        <v>0</v>
      </c>
      <c r="U19" s="108" t="n">
        <f aca="false">SUM(AM19,AV19)</f>
        <v>3</v>
      </c>
      <c r="V19" s="109"/>
      <c r="W19" s="93" t="n">
        <f aca="false">SUM(K19,T19,V19)</f>
        <v>27</v>
      </c>
      <c r="X19" s="94"/>
      <c r="Y19" s="87" t="n">
        <v>130</v>
      </c>
      <c r="Z19" s="90" t="n">
        <v>0</v>
      </c>
      <c r="AA19" s="95" t="n">
        <v>18</v>
      </c>
      <c r="AB19" s="110" t="n">
        <v>0</v>
      </c>
      <c r="AC19" s="97" t="n">
        <v>7.22222222222222</v>
      </c>
      <c r="AD19" s="111" t="n">
        <v>130</v>
      </c>
      <c r="AE19" s="82" t="s">
        <v>41</v>
      </c>
      <c r="AG19" s="124" t="n">
        <f aca="false">VLOOKUP(B19,'[1]LOOKUP TABLE'!$A$2:$B$7,2,FALSE())</f>
        <v>0</v>
      </c>
      <c r="AH19" s="125" t="n">
        <f aca="false">VLOOKUP(C19,'[1]LOOKUP TABLE'!$A$2:$B$7,2,FALSE())</f>
        <v>0</v>
      </c>
      <c r="AI19" s="125" t="n">
        <f aca="false">VLOOKUP(D19,'[1]LOOKUP TABLE'!$A$2:$B$7,2,FALSE())</f>
        <v>0</v>
      </c>
      <c r="AJ19" s="85" t="n">
        <f aca="false">VLOOKUP(F19,'[1]LOOKUP TABLE'!$A$2:$B$7,2,FALSE())</f>
        <v>10</v>
      </c>
      <c r="AK19" s="85" t="n">
        <f aca="false">VLOOKUP(G19,'[1]LOOKUP TABLE'!$A$2:$B$7,2,FALSE())</f>
        <v>8</v>
      </c>
      <c r="AL19" s="85" t="n">
        <f aca="false">VLOOKUP(H19,'[1]LOOKUP TABLE'!$A$2:$B$7,2,FALSE())</f>
        <v>8</v>
      </c>
      <c r="AM19" s="108" t="n">
        <f aca="false">COUNTIF(AG19:AL19,"&gt;=2")</f>
        <v>3</v>
      </c>
      <c r="AN19" s="86" t="n">
        <f aca="false">IF(AM19&gt;1,1,0)</f>
        <v>1</v>
      </c>
      <c r="AO19" s="87" t="n">
        <f aca="false">SUM(AG19:AL19,AN19)</f>
        <v>27</v>
      </c>
      <c r="AP19" s="88" t="n">
        <f aca="false">VLOOKUP(L19,'[1]LOOKUP TABLE'!$A$2:$B$7,2,FALSE())</f>
        <v>0</v>
      </c>
      <c r="AQ19" s="88" t="n">
        <f aca="false">VLOOKUP(M19,'[1]LOOKUP TABLE'!$A$2:$B$7,2,FALSE())</f>
        <v>0</v>
      </c>
      <c r="AR19" s="88" t="n">
        <f aca="false">VLOOKUP(N19,'[1]LOOKUP TABLE'!$A$2:$B$7,2,FALSE())</f>
        <v>0</v>
      </c>
      <c r="AS19" s="89" t="n">
        <f aca="false">VLOOKUP(P19,'[1]LOOKUP TABLE'!$A$2:$B$7,2,FALSE())</f>
        <v>0</v>
      </c>
      <c r="AT19" s="89" t="n">
        <f aca="false">VLOOKUP(Q19,'[1]LOOKUP TABLE'!$A$2:$B$7,2,FALSE())</f>
        <v>0</v>
      </c>
      <c r="AU19" s="89" t="n">
        <f aca="false">VLOOKUP(R19,'[1]LOOKUP TABLE'!$A$2:$B$7,2,FALSE())</f>
        <v>0</v>
      </c>
      <c r="AV19" s="126" t="n">
        <f aca="false">COUNTIF(AP19:AU19,"&gt;=2")</f>
        <v>0</v>
      </c>
      <c r="AW19" s="127" t="n">
        <f aca="false">SUM(AP19:AU19)</f>
        <v>0</v>
      </c>
    </row>
    <row r="20" customFormat="false" ht="12.75" hidden="false" customHeight="false" outlineLevel="0" collapsed="false">
      <c r="A20" s="82" t="s">
        <v>42</v>
      </c>
      <c r="B20" s="106" t="s">
        <v>28</v>
      </c>
      <c r="C20" s="106" t="s">
        <v>28</v>
      </c>
      <c r="D20" s="106" t="s">
        <v>28</v>
      </c>
      <c r="E20" s="107" t="n">
        <f aca="false">SUM(AG20:AI20)</f>
        <v>0</v>
      </c>
      <c r="F20" s="84" t="s">
        <v>29</v>
      </c>
      <c r="G20" s="84" t="s">
        <v>28</v>
      </c>
      <c r="H20" s="84" t="s">
        <v>28</v>
      </c>
      <c r="I20" s="85" t="n">
        <f aca="false">SUM(AJ20:AL20)</f>
        <v>6</v>
      </c>
      <c r="J20" s="86" t="n">
        <f aca="false">AN20</f>
        <v>0</v>
      </c>
      <c r="K20" s="87" t="n">
        <f aca="false">AO20</f>
        <v>6</v>
      </c>
      <c r="L20" s="88" t="s">
        <v>28</v>
      </c>
      <c r="M20" s="88" t="s">
        <v>28</v>
      </c>
      <c r="N20" s="88" t="s">
        <v>28</v>
      </c>
      <c r="O20" s="88" t="n">
        <f aca="false">SUM(AP20:AR20)</f>
        <v>0</v>
      </c>
      <c r="P20" s="89" t="s">
        <v>32</v>
      </c>
      <c r="Q20" s="89" t="s">
        <v>33</v>
      </c>
      <c r="R20" s="89" t="s">
        <v>28</v>
      </c>
      <c r="S20" s="89" t="n">
        <f aca="false">SUM(AS20:AU20)</f>
        <v>18</v>
      </c>
      <c r="T20" s="90" t="n">
        <f aca="false">SUM(AW20)</f>
        <v>18</v>
      </c>
      <c r="U20" s="108" t="n">
        <f aca="false">SUM(AM20,AV20)</f>
        <v>3</v>
      </c>
      <c r="V20" s="109"/>
      <c r="W20" s="93" t="n">
        <f aca="false">SUM(K20,T20,V20)</f>
        <v>24</v>
      </c>
      <c r="X20" s="94"/>
      <c r="Y20" s="87" t="n">
        <v>91</v>
      </c>
      <c r="Z20" s="90" t="n">
        <v>56</v>
      </c>
      <c r="AA20" s="95" t="n">
        <v>20</v>
      </c>
      <c r="AB20" s="110" t="n">
        <v>1</v>
      </c>
      <c r="AC20" s="97" t="n">
        <v>7.4</v>
      </c>
      <c r="AD20" s="111" t="n">
        <v>148</v>
      </c>
      <c r="AE20" s="82" t="s">
        <v>42</v>
      </c>
      <c r="AG20" s="124" t="n">
        <f aca="false">VLOOKUP(B20,'[1]LOOKUP TABLE'!$A$2:$B$7,2,FALSE())</f>
        <v>0</v>
      </c>
      <c r="AH20" s="125" t="n">
        <f aca="false">VLOOKUP(C20,'[1]LOOKUP TABLE'!$A$2:$B$7,2,FALSE())</f>
        <v>0</v>
      </c>
      <c r="AI20" s="125" t="n">
        <f aca="false">VLOOKUP(D20,'[1]LOOKUP TABLE'!$A$2:$B$7,2,FALSE())</f>
        <v>0</v>
      </c>
      <c r="AJ20" s="85" t="n">
        <f aca="false">VLOOKUP(F20,'[1]LOOKUP TABLE'!$A$2:$B$7,2,FALSE())</f>
        <v>6</v>
      </c>
      <c r="AK20" s="85" t="n">
        <f aca="false">VLOOKUP(G20,'[1]LOOKUP TABLE'!$A$2:$B$7,2,FALSE())</f>
        <v>0</v>
      </c>
      <c r="AL20" s="85" t="n">
        <f aca="false">VLOOKUP(H20,'[1]LOOKUP TABLE'!$A$2:$B$7,2,FALSE())</f>
        <v>0</v>
      </c>
      <c r="AM20" s="108" t="n">
        <f aca="false">COUNTIF(AG20:AL20,"&gt;=2")</f>
        <v>1</v>
      </c>
      <c r="AN20" s="86" t="n">
        <f aca="false">IF(AM20&gt;1,1,0)</f>
        <v>0</v>
      </c>
      <c r="AO20" s="87" t="n">
        <f aca="false">SUM(AG20:AL20,AN20)</f>
        <v>6</v>
      </c>
      <c r="AP20" s="88" t="n">
        <f aca="false">VLOOKUP(L20,'[1]LOOKUP TABLE'!$A$2:$B$7,2,FALSE())</f>
        <v>0</v>
      </c>
      <c r="AQ20" s="88" t="n">
        <f aca="false">VLOOKUP(M20,'[1]LOOKUP TABLE'!$A$2:$B$7,2,FALSE())</f>
        <v>0</v>
      </c>
      <c r="AR20" s="88" t="n">
        <f aca="false">VLOOKUP(N20,'[1]LOOKUP TABLE'!$A$2:$B$7,2,FALSE())</f>
        <v>0</v>
      </c>
      <c r="AS20" s="89" t="n">
        <f aca="false">VLOOKUP(P20,'[1]LOOKUP TABLE'!$A$2:$B$7,2,FALSE())</f>
        <v>10</v>
      </c>
      <c r="AT20" s="89" t="n">
        <f aca="false">VLOOKUP(Q20,'[1]LOOKUP TABLE'!$A$2:$B$7,2,FALSE())</f>
        <v>8</v>
      </c>
      <c r="AU20" s="89" t="n">
        <f aca="false">VLOOKUP(R20,'[1]LOOKUP TABLE'!$A$2:$B$7,2,FALSE())</f>
        <v>0</v>
      </c>
      <c r="AV20" s="126" t="n">
        <f aca="false">COUNTIF(AP20:AU20,"&gt;=2")</f>
        <v>2</v>
      </c>
      <c r="AW20" s="127" t="n">
        <f aca="false">SUM(AP20:AU20)</f>
        <v>18</v>
      </c>
    </row>
    <row r="21" customFormat="false" ht="13.8" hidden="false" customHeight="false" outlineLevel="0" collapsed="false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29"/>
      <c r="V21" s="5"/>
      <c r="W21" s="5"/>
      <c r="X21" s="5"/>
      <c r="Y21" s="5"/>
      <c r="Z21" s="5"/>
      <c r="AA21" s="5"/>
      <c r="AB21" s="5"/>
      <c r="AC21" s="5"/>
      <c r="AD21" s="5"/>
      <c r="AE21" s="7"/>
    </row>
    <row r="23" customFormat="false" ht="13.8" hidden="false" customHeight="false" outlineLevel="0" collapsed="false">
      <c r="U23" s="129"/>
    </row>
    <row r="24" customFormat="false" ht="12.75" hidden="false" customHeight="true" outlineLevel="0" collapsed="false">
      <c r="U24" s="129"/>
    </row>
    <row r="28" customFormat="false" ht="12.75" hidden="false" customHeight="false" outlineLevel="0" collapsed="false">
      <c r="AD28" s="1"/>
    </row>
    <row r="29" customFormat="false" ht="12.75" hidden="false" customHeight="false" outlineLevel="0" collapsed="false">
      <c r="AD29" s="1"/>
    </row>
    <row r="30" customFormat="false" ht="12.75" hidden="false" customHeight="false" outlineLevel="0" collapsed="false">
      <c r="AD30" s="1"/>
    </row>
    <row r="31" customFormat="false" ht="12.75" hidden="false" customHeight="false" outlineLevel="0" collapsed="false">
      <c r="AD31" s="1"/>
    </row>
    <row r="32" customFormat="false" ht="12.75" hidden="false" customHeight="false" outlineLevel="0" collapsed="false">
      <c r="AD32" s="1"/>
    </row>
    <row r="33" customFormat="false" ht="12.75" hidden="false" customHeight="false" outlineLevel="0" collapsed="false">
      <c r="AD33" s="1"/>
    </row>
    <row r="34" customFormat="false" ht="12.75" hidden="false" customHeight="false" outlineLevel="0" collapsed="false">
      <c r="AD34" s="1"/>
    </row>
    <row r="35" customFormat="false" ht="12.75" hidden="false" customHeight="false" outlineLevel="0" collapsed="false">
      <c r="AD35" s="1"/>
    </row>
    <row r="36" customFormat="false" ht="12.75" hidden="false" customHeight="false" outlineLevel="0" collapsed="false">
      <c r="AD36" s="1"/>
    </row>
    <row r="37" customFormat="false" ht="12.75" hidden="false" customHeight="false" outlineLevel="0" collapsed="false">
      <c r="AD37" s="1"/>
    </row>
    <row r="38" customFormat="false" ht="12.75" hidden="false" customHeight="false" outlineLevel="0" collapsed="false">
      <c r="AD38" s="1"/>
    </row>
    <row r="39" customFormat="false" ht="12.75" hidden="false" customHeight="false" outlineLevel="0" collapsed="false">
      <c r="AD39" s="1"/>
    </row>
    <row r="40" customFormat="false" ht="12.75" hidden="false" customHeight="false" outlineLevel="0" collapsed="false">
      <c r="AD40" s="1"/>
    </row>
    <row r="41" customFormat="false" ht="12.75" hidden="false" customHeight="false" outlineLevel="0" collapsed="false">
      <c r="AD41" s="1"/>
    </row>
    <row r="42" customFormat="false" ht="12.75" hidden="false" customHeight="false" outlineLevel="0" collapsed="false">
      <c r="AD42" s="1"/>
    </row>
    <row r="43" customFormat="false" ht="12.75" hidden="false" customHeight="false" outlineLevel="0" collapsed="false">
      <c r="AD43" s="1"/>
    </row>
    <row r="44" customFormat="false" ht="12.75" hidden="false" customHeight="false" outlineLevel="0" collapsed="false">
      <c r="AD44" s="1"/>
    </row>
    <row r="45" customFormat="false" ht="12.75" hidden="false" customHeight="false" outlineLevel="0" collapsed="false">
      <c r="AD45" s="1"/>
    </row>
    <row r="46" customFormat="false" ht="12.75" hidden="false" customHeight="false" outlineLevel="0" collapsed="false">
      <c r="AD46" s="1"/>
    </row>
    <row r="47" customFormat="false" ht="12.75" hidden="false" customHeight="false" outlineLevel="0" collapsed="false">
      <c r="AD47" s="1"/>
    </row>
    <row r="48" customFormat="false" ht="12.75" hidden="false" customHeight="false" outlineLevel="0" collapsed="false">
      <c r="AD48" s="1"/>
    </row>
    <row r="49" customFormat="false" ht="12.75" hidden="false" customHeight="false" outlineLevel="0" collapsed="false">
      <c r="AD49" s="1"/>
    </row>
    <row r="50" customFormat="false" ht="12.75" hidden="false" customHeight="false" outlineLevel="0" collapsed="false">
      <c r="AD50" s="1"/>
    </row>
    <row r="51" customFormat="false" ht="12.75" hidden="false" customHeight="false" outlineLevel="0" collapsed="false">
      <c r="AD51" s="1"/>
    </row>
    <row r="52" customFormat="false" ht="12.75" hidden="false" customHeight="false" outlineLevel="0" collapsed="false">
      <c r="AD52" s="1"/>
    </row>
    <row r="53" customFormat="false" ht="12.75" hidden="false" customHeight="false" outlineLevel="0" collapsed="false">
      <c r="AD53" s="1"/>
    </row>
    <row r="54" customFormat="false" ht="12.75" hidden="false" customHeight="false" outlineLevel="0" collapsed="false">
      <c r="AD54" s="1"/>
    </row>
    <row r="55" customFormat="false" ht="12.75" hidden="false" customHeight="false" outlineLevel="0" collapsed="false">
      <c r="AD55" s="1"/>
    </row>
    <row r="56" customFormat="false" ht="12.75" hidden="false" customHeight="false" outlineLevel="0" collapsed="false">
      <c r="AD56" s="1"/>
    </row>
    <row r="57" customFormat="false" ht="12.75" hidden="false" customHeight="false" outlineLevel="0" collapsed="false">
      <c r="AD57" s="1"/>
    </row>
    <row r="58" customFormat="false" ht="12.75" hidden="false" customHeight="false" outlineLevel="0" collapsed="false">
      <c r="AD58" s="1"/>
    </row>
    <row r="59" customFormat="false" ht="12.75" hidden="false" customHeight="false" outlineLevel="0" collapsed="false">
      <c r="AD59" s="1"/>
    </row>
    <row r="60" customFormat="false" ht="12.75" hidden="false" customHeight="false" outlineLevel="0" collapsed="false">
      <c r="AD60" s="1"/>
    </row>
    <row r="61" customFormat="false" ht="12.75" hidden="false" customHeight="false" outlineLevel="0" collapsed="false">
      <c r="AD61" s="1"/>
    </row>
    <row r="62" customFormat="false" ht="12.75" hidden="false" customHeight="false" outlineLevel="0" collapsed="false">
      <c r="AD62" s="1"/>
    </row>
    <row r="63" customFormat="false" ht="12.75" hidden="false" customHeight="false" outlineLevel="0" collapsed="false">
      <c r="AD63" s="1"/>
    </row>
    <row r="64" customFormat="false" ht="12.75" hidden="false" customHeight="false" outlineLevel="0" collapsed="false">
      <c r="AD64" s="1"/>
    </row>
    <row r="1048576" customFormat="false" ht="12.8" hidden="false" customHeight="true" outlineLevel="0" collapsed="false"/>
  </sheetData>
  <sheetProtection sheet="true" password="d0e3" objects="true" scenarios="true"/>
  <mergeCells count="6">
    <mergeCell ref="B7:K7"/>
    <mergeCell ref="L7:T7"/>
    <mergeCell ref="U7:W7"/>
    <mergeCell ref="Y7:AD7"/>
    <mergeCell ref="AG7:AO7"/>
    <mergeCell ref="AP7:A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F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6" activeCellId="0" sqref="N26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30.71"/>
    <col collapsed="false" customWidth="false" hidden="false" outlineLevel="0" max="6" min="2" style="2" width="8.86"/>
    <col collapsed="false" customWidth="false" hidden="false" outlineLevel="0" max="7" min="7" style="130" width="8.86"/>
    <col collapsed="false" customWidth="false" hidden="false" outlineLevel="0" max="11" min="8" style="2" width="8.86"/>
    <col collapsed="false" customWidth="false" hidden="false" outlineLevel="0" max="15" min="12" style="1" width="8.86"/>
    <col collapsed="false" customWidth="false" hidden="false" outlineLevel="0" max="16" min="16" style="2" width="8.86"/>
    <col collapsed="false" customWidth="false" hidden="false" outlineLevel="0" max="20" min="17" style="1" width="8.86"/>
    <col collapsed="false" customWidth="false" hidden="false" outlineLevel="0" max="21" min="21" style="2" width="8.86"/>
    <col collapsed="false" customWidth="false" hidden="false" outlineLevel="0" max="25" min="22" style="1" width="8.86"/>
    <col collapsed="false" customWidth="false" hidden="false" outlineLevel="0" max="26" min="26" style="2" width="8.86"/>
    <col collapsed="false" customWidth="false" hidden="false" outlineLevel="0" max="30" min="27" style="1" width="8.86"/>
    <col collapsed="false" customWidth="false" hidden="false" outlineLevel="0" max="34" min="31" style="2" width="8.86"/>
    <col collapsed="false" customWidth="false" hidden="false" outlineLevel="0" max="35" min="35" style="1" width="8.86"/>
    <col collapsed="false" customWidth="false" hidden="false" outlineLevel="0" max="37" min="36" style="2" width="8.86"/>
    <col collapsed="false" customWidth="false" hidden="false" outlineLevel="0" max="40" min="38" style="1" width="8.86"/>
    <col collapsed="false" customWidth="false" hidden="false" outlineLevel="0" max="41" min="41" style="2" width="8.86"/>
    <col collapsed="false" customWidth="false" hidden="false" outlineLevel="0" max="45" min="42" style="1" width="8.86"/>
    <col collapsed="false" customWidth="false" hidden="false" outlineLevel="0" max="46" min="46" style="2" width="8.86"/>
    <col collapsed="false" customWidth="false" hidden="false" outlineLevel="0" max="48" min="47" style="1" width="8.86"/>
    <col collapsed="false" customWidth="false" hidden="false" outlineLevel="0" max="49" min="49" style="2" width="8.86"/>
    <col collapsed="false" customWidth="false" hidden="false" outlineLevel="0" max="50" min="50" style="1" width="8.86"/>
    <col collapsed="false" customWidth="false" hidden="false" outlineLevel="0" max="55" min="51" style="2" width="8.86"/>
    <col collapsed="false" customWidth="false" hidden="false" outlineLevel="0" max="56" min="56" style="131" width="8.86"/>
    <col collapsed="false" customWidth="false" hidden="false" outlineLevel="0" max="57" min="57" style="2" width="8.86"/>
    <col collapsed="false" customWidth="true" hidden="false" outlineLevel="0" max="58" min="58" style="132" width="30.71"/>
  </cols>
  <sheetData>
    <row r="1" customFormat="false" ht="17.35" hidden="false" customHeight="false" outlineLevel="0" collapsed="false">
      <c r="A1" s="133" t="s">
        <v>79</v>
      </c>
      <c r="B1" s="12"/>
      <c r="C1" s="12"/>
      <c r="D1" s="12"/>
      <c r="E1" s="12"/>
      <c r="F1" s="12"/>
      <c r="G1" s="134"/>
      <c r="H1" s="12"/>
      <c r="I1" s="12"/>
      <c r="J1" s="12"/>
      <c r="K1" s="12"/>
      <c r="L1" s="14"/>
      <c r="M1" s="14"/>
      <c r="N1" s="14"/>
      <c r="O1" s="14"/>
      <c r="P1" s="12"/>
      <c r="Q1" s="14"/>
      <c r="R1" s="14"/>
      <c r="S1" s="14"/>
      <c r="T1" s="14"/>
      <c r="U1" s="12"/>
      <c r="V1" s="14"/>
      <c r="W1" s="14"/>
      <c r="X1" s="14"/>
      <c r="Y1" s="14"/>
      <c r="Z1" s="12"/>
      <c r="AA1" s="14"/>
      <c r="AB1" s="14"/>
      <c r="AC1" s="14"/>
      <c r="AD1" s="14"/>
      <c r="AE1" s="12"/>
      <c r="AF1" s="12"/>
      <c r="AG1" s="12"/>
      <c r="AH1" s="12"/>
      <c r="AI1" s="14"/>
      <c r="AJ1" s="12"/>
      <c r="AK1" s="12"/>
      <c r="AL1" s="14"/>
      <c r="AM1" s="14"/>
      <c r="AN1" s="14"/>
      <c r="AO1" s="12"/>
      <c r="AP1" s="14"/>
      <c r="AQ1" s="14"/>
      <c r="AR1" s="14"/>
      <c r="AS1" s="14"/>
      <c r="AT1" s="12"/>
      <c r="AU1" s="14"/>
      <c r="AV1" s="14"/>
      <c r="AW1" s="12"/>
      <c r="AX1" s="14"/>
      <c r="AY1" s="12"/>
      <c r="AZ1" s="12"/>
      <c r="BA1" s="12"/>
      <c r="BB1" s="12"/>
      <c r="BC1" s="12"/>
      <c r="BD1" s="135"/>
      <c r="BE1" s="12"/>
      <c r="BF1" s="136"/>
    </row>
    <row r="2" customFormat="false" ht="17.35" hidden="false" customHeight="false" outlineLevel="0" collapsed="false">
      <c r="A2" s="133" t="s">
        <v>80</v>
      </c>
      <c r="B2" s="12"/>
      <c r="C2" s="12"/>
      <c r="D2" s="12"/>
      <c r="E2" s="12"/>
      <c r="F2" s="12"/>
      <c r="G2" s="134"/>
      <c r="H2" s="12"/>
      <c r="I2" s="12"/>
      <c r="J2" s="12"/>
      <c r="K2" s="12"/>
      <c r="L2" s="14"/>
      <c r="M2" s="14"/>
      <c r="N2" s="14"/>
      <c r="O2" s="14"/>
      <c r="P2" s="12"/>
      <c r="Q2" s="14"/>
      <c r="R2" s="14"/>
      <c r="S2" s="14"/>
      <c r="T2" s="14"/>
      <c r="U2" s="12"/>
      <c r="V2" s="14"/>
      <c r="W2" s="14"/>
      <c r="X2" s="14"/>
      <c r="Y2" s="14"/>
      <c r="Z2" s="12"/>
      <c r="AA2" s="14"/>
      <c r="AB2" s="14"/>
      <c r="AC2" s="14"/>
      <c r="AD2" s="14"/>
      <c r="AE2" s="12"/>
      <c r="AF2" s="12"/>
      <c r="AG2" s="12"/>
      <c r="AH2" s="12"/>
      <c r="AI2" s="14"/>
      <c r="AJ2" s="12"/>
      <c r="AK2" s="12"/>
      <c r="AL2" s="14"/>
      <c r="AM2" s="14"/>
      <c r="AN2" s="14"/>
      <c r="AO2" s="12"/>
      <c r="AP2" s="14"/>
      <c r="AQ2" s="14"/>
      <c r="AR2" s="14"/>
      <c r="AS2" s="14"/>
      <c r="AT2" s="12"/>
      <c r="AU2" s="14"/>
      <c r="AV2" s="14"/>
      <c r="AW2" s="12"/>
      <c r="AX2" s="14"/>
      <c r="AY2" s="12"/>
      <c r="AZ2" s="12"/>
      <c r="BA2" s="12"/>
      <c r="BB2" s="12"/>
      <c r="BC2" s="12"/>
      <c r="BD2" s="135"/>
      <c r="BE2" s="12"/>
      <c r="BF2" s="136"/>
    </row>
    <row r="3" customFormat="false" ht="17.35" hidden="false" customHeight="false" outlineLevel="0" collapsed="false">
      <c r="A3" s="133" t="n">
        <v>2026</v>
      </c>
      <c r="B3" s="12"/>
      <c r="C3" s="12"/>
      <c r="D3" s="12"/>
      <c r="E3" s="12"/>
      <c r="F3" s="12"/>
      <c r="G3" s="134"/>
      <c r="H3" s="12"/>
      <c r="I3" s="12"/>
      <c r="J3" s="12"/>
      <c r="K3" s="12"/>
      <c r="L3" s="14"/>
      <c r="M3" s="14"/>
      <c r="N3" s="14"/>
      <c r="O3" s="14"/>
      <c r="P3" s="12"/>
      <c r="Q3" s="14"/>
      <c r="R3" s="14"/>
      <c r="S3" s="14"/>
      <c r="T3" s="14"/>
      <c r="U3" s="12"/>
      <c r="V3" s="14"/>
      <c r="W3" s="14"/>
      <c r="X3" s="14"/>
      <c r="Y3" s="14"/>
      <c r="Z3" s="12"/>
      <c r="AA3" s="14"/>
      <c r="AB3" s="14"/>
      <c r="AC3" s="14"/>
      <c r="AD3" s="14"/>
      <c r="AE3" s="12"/>
      <c r="AF3" s="12"/>
      <c r="AG3" s="12"/>
      <c r="AH3" s="12"/>
      <c r="AI3" s="14"/>
      <c r="AJ3" s="12"/>
      <c r="AK3" s="12"/>
      <c r="AL3" s="14"/>
      <c r="AM3" s="14"/>
      <c r="AN3" s="14"/>
      <c r="AO3" s="12"/>
      <c r="AP3" s="14"/>
      <c r="AQ3" s="14"/>
      <c r="AR3" s="14"/>
      <c r="AS3" s="14"/>
      <c r="AT3" s="12"/>
      <c r="AU3" s="14"/>
      <c r="AV3" s="14"/>
      <c r="AW3" s="12"/>
      <c r="AX3" s="14"/>
      <c r="AY3" s="12"/>
      <c r="AZ3" s="12"/>
      <c r="BA3" s="12"/>
      <c r="BB3" s="12"/>
      <c r="BC3" s="12"/>
      <c r="BD3" s="135"/>
      <c r="BE3" s="12"/>
      <c r="BF3" s="136"/>
    </row>
    <row r="4" customFormat="false" ht="15" hidden="false" customHeight="false" outlineLevel="0" collapsed="false">
      <c r="A4" s="137"/>
      <c r="B4" s="138" t="s">
        <v>9</v>
      </c>
      <c r="C4" s="138"/>
      <c r="D4" s="138"/>
      <c r="E4" s="138"/>
      <c r="F4" s="138"/>
      <c r="G4" s="138" t="s">
        <v>48</v>
      </c>
      <c r="H4" s="138"/>
      <c r="I4" s="138"/>
      <c r="J4" s="138"/>
      <c r="K4" s="138"/>
      <c r="L4" s="138" t="s">
        <v>54</v>
      </c>
      <c r="M4" s="138"/>
      <c r="N4" s="138"/>
      <c r="O4" s="138"/>
      <c r="P4" s="138"/>
      <c r="Q4" s="138" t="s">
        <v>60</v>
      </c>
      <c r="R4" s="138"/>
      <c r="S4" s="138"/>
      <c r="T4" s="138"/>
      <c r="U4" s="138"/>
      <c r="V4" s="138" t="s">
        <v>65</v>
      </c>
      <c r="W4" s="138"/>
      <c r="X4" s="138"/>
      <c r="Y4" s="138"/>
      <c r="Z4" s="138"/>
      <c r="AA4" s="138" t="s">
        <v>71</v>
      </c>
      <c r="AB4" s="138"/>
      <c r="AC4" s="138"/>
      <c r="AD4" s="138"/>
      <c r="AE4" s="138"/>
      <c r="AF4" s="138" t="s">
        <v>77</v>
      </c>
      <c r="AG4" s="138"/>
      <c r="AH4" s="138"/>
      <c r="AI4" s="138"/>
      <c r="AJ4" s="138"/>
      <c r="AK4" s="138" t="s">
        <v>81</v>
      </c>
      <c r="AL4" s="138"/>
      <c r="AM4" s="138"/>
      <c r="AN4" s="138"/>
      <c r="AO4" s="138"/>
      <c r="AP4" s="138" t="s">
        <v>82</v>
      </c>
      <c r="AQ4" s="138"/>
      <c r="AR4" s="138"/>
      <c r="AS4" s="138"/>
      <c r="AT4" s="138"/>
      <c r="AU4" s="138" t="s">
        <v>83</v>
      </c>
      <c r="AV4" s="138"/>
      <c r="AW4" s="138"/>
      <c r="AX4" s="138"/>
      <c r="AY4" s="138"/>
      <c r="AZ4" s="139" t="s">
        <v>10</v>
      </c>
      <c r="BA4" s="139"/>
      <c r="BB4" s="139"/>
      <c r="BC4" s="139"/>
      <c r="BD4" s="139"/>
      <c r="BE4" s="139"/>
      <c r="BF4" s="140"/>
    </row>
    <row r="5" customFormat="false" ht="15" hidden="false" customHeight="false" outlineLevel="0" collapsed="false">
      <c r="A5" s="141" t="s">
        <v>84</v>
      </c>
      <c r="B5" s="142" t="s">
        <v>19</v>
      </c>
      <c r="C5" s="143" t="s">
        <v>20</v>
      </c>
      <c r="D5" s="143" t="s">
        <v>85</v>
      </c>
      <c r="E5" s="143" t="s">
        <v>17</v>
      </c>
      <c r="F5" s="144" t="s">
        <v>22</v>
      </c>
      <c r="G5" s="142" t="s">
        <v>19</v>
      </c>
      <c r="H5" s="143" t="s">
        <v>20</v>
      </c>
      <c r="I5" s="143" t="s">
        <v>85</v>
      </c>
      <c r="J5" s="143" t="s">
        <v>17</v>
      </c>
      <c r="K5" s="144" t="s">
        <v>22</v>
      </c>
      <c r="L5" s="142" t="s">
        <v>19</v>
      </c>
      <c r="M5" s="143" t="s">
        <v>20</v>
      </c>
      <c r="N5" s="143" t="s">
        <v>85</v>
      </c>
      <c r="O5" s="143" t="s">
        <v>17</v>
      </c>
      <c r="P5" s="144" t="s">
        <v>22</v>
      </c>
      <c r="Q5" s="142" t="s">
        <v>19</v>
      </c>
      <c r="R5" s="143" t="s">
        <v>5</v>
      </c>
      <c r="S5" s="143" t="s">
        <v>85</v>
      </c>
      <c r="T5" s="143" t="s">
        <v>17</v>
      </c>
      <c r="U5" s="144" t="s">
        <v>22</v>
      </c>
      <c r="V5" s="142" t="s">
        <v>19</v>
      </c>
      <c r="W5" s="143" t="s">
        <v>20</v>
      </c>
      <c r="X5" s="143" t="s">
        <v>85</v>
      </c>
      <c r="Y5" s="143" t="s">
        <v>17</v>
      </c>
      <c r="Z5" s="144" t="s">
        <v>22</v>
      </c>
      <c r="AA5" s="142" t="s">
        <v>19</v>
      </c>
      <c r="AB5" s="143" t="s">
        <v>20</v>
      </c>
      <c r="AC5" s="143" t="s">
        <v>85</v>
      </c>
      <c r="AD5" s="143" t="s">
        <v>17</v>
      </c>
      <c r="AE5" s="144" t="s">
        <v>22</v>
      </c>
      <c r="AF5" s="142" t="s">
        <v>19</v>
      </c>
      <c r="AG5" s="143" t="s">
        <v>20</v>
      </c>
      <c r="AH5" s="143" t="s">
        <v>85</v>
      </c>
      <c r="AI5" s="143" t="s">
        <v>17</v>
      </c>
      <c r="AJ5" s="144" t="s">
        <v>22</v>
      </c>
      <c r="AK5" s="142" t="s">
        <v>19</v>
      </c>
      <c r="AL5" s="143" t="s">
        <v>20</v>
      </c>
      <c r="AM5" s="143" t="s">
        <v>85</v>
      </c>
      <c r="AN5" s="143" t="s">
        <v>17</v>
      </c>
      <c r="AO5" s="144" t="s">
        <v>22</v>
      </c>
      <c r="AP5" s="142" t="s">
        <v>19</v>
      </c>
      <c r="AQ5" s="143" t="s">
        <v>20</v>
      </c>
      <c r="AR5" s="143" t="s">
        <v>85</v>
      </c>
      <c r="AS5" s="143" t="s">
        <v>17</v>
      </c>
      <c r="AT5" s="144" t="s">
        <v>22</v>
      </c>
      <c r="AU5" s="142" t="s">
        <v>19</v>
      </c>
      <c r="AV5" s="143" t="s">
        <v>20</v>
      </c>
      <c r="AW5" s="143" t="s">
        <v>85</v>
      </c>
      <c r="AX5" s="143" t="s">
        <v>17</v>
      </c>
      <c r="AY5" s="144" t="s">
        <v>22</v>
      </c>
      <c r="AZ5" s="143" t="s">
        <v>19</v>
      </c>
      <c r="BA5" s="143" t="s">
        <v>20</v>
      </c>
      <c r="BB5" s="143" t="s">
        <v>85</v>
      </c>
      <c r="BC5" s="143" t="s">
        <v>17</v>
      </c>
      <c r="BD5" s="145" t="s">
        <v>25</v>
      </c>
      <c r="BE5" s="144" t="s">
        <v>26</v>
      </c>
      <c r="BF5" s="146" t="s">
        <v>84</v>
      </c>
    </row>
    <row r="6" customFormat="false" ht="15" hidden="false" customHeight="false" outlineLevel="0" collapsed="false">
      <c r="A6" s="147" t="s">
        <v>27</v>
      </c>
      <c r="B6" s="148" t="n">
        <v>15</v>
      </c>
      <c r="C6" s="149" t="n">
        <v>0</v>
      </c>
      <c r="D6" s="150" t="n">
        <v>3</v>
      </c>
      <c r="E6" s="151"/>
      <c r="F6" s="152" t="n">
        <f aca="false">SUM(B6,C6,E6)</f>
        <v>15</v>
      </c>
      <c r="G6" s="117" t="n">
        <v>25</v>
      </c>
      <c r="H6" s="149" t="n">
        <v>0</v>
      </c>
      <c r="I6" s="150" t="n">
        <v>3</v>
      </c>
      <c r="J6" s="151"/>
      <c r="K6" s="152" t="n">
        <f aca="false">SUM(G6,H6,J6)</f>
        <v>25</v>
      </c>
      <c r="L6" s="117" t="n">
        <v>6</v>
      </c>
      <c r="M6" s="149" t="n">
        <v>14</v>
      </c>
      <c r="N6" s="150" t="n">
        <v>3</v>
      </c>
      <c r="O6" s="151"/>
      <c r="P6" s="152" t="n">
        <f aca="false">SUM(L6,M6,O6)</f>
        <v>20</v>
      </c>
      <c r="Q6" s="153" t="n">
        <v>0</v>
      </c>
      <c r="R6" s="149" t="n">
        <v>0</v>
      </c>
      <c r="S6" s="150" t="n">
        <v>0</v>
      </c>
      <c r="T6" s="151"/>
      <c r="U6" s="152" t="n">
        <f aca="false">SUM(Q6,R6,T6)</f>
        <v>0</v>
      </c>
      <c r="V6" s="117" t="n">
        <v>13</v>
      </c>
      <c r="W6" s="149" t="n">
        <v>0</v>
      </c>
      <c r="X6" s="150" t="n">
        <v>3</v>
      </c>
      <c r="Y6" s="151"/>
      <c r="Z6" s="152" t="n">
        <f aca="false">SUM(V6,W6,Y6)</f>
        <v>13</v>
      </c>
      <c r="AA6" s="117" t="n">
        <v>0</v>
      </c>
      <c r="AB6" s="149" t="n">
        <v>0</v>
      </c>
      <c r="AC6" s="150" t="n">
        <v>0</v>
      </c>
      <c r="AD6" s="151"/>
      <c r="AE6" s="152" t="n">
        <f aca="false">SUM(AA6,AB6,AD6)</f>
        <v>0</v>
      </c>
      <c r="AF6" s="117" t="n">
        <v>0</v>
      </c>
      <c r="AG6" s="149" t="n">
        <v>22</v>
      </c>
      <c r="AH6" s="150" t="n">
        <v>3</v>
      </c>
      <c r="AI6" s="151"/>
      <c r="AJ6" s="152" t="n">
        <f aca="false">SUM(AF6,AG6,AI6)</f>
        <v>22</v>
      </c>
      <c r="AK6" s="117"/>
      <c r="AL6" s="149"/>
      <c r="AM6" s="150"/>
      <c r="AN6" s="151"/>
      <c r="AO6" s="152" t="n">
        <f aca="false">SUM(AK6,AL6,AN6)</f>
        <v>0</v>
      </c>
      <c r="AP6" s="117"/>
      <c r="AQ6" s="149"/>
      <c r="AR6" s="150"/>
      <c r="AS6" s="151"/>
      <c r="AT6" s="152" t="n">
        <f aca="false">SUM(AP6,AQ6,AS6)</f>
        <v>0</v>
      </c>
      <c r="AU6" s="117"/>
      <c r="AV6" s="149"/>
      <c r="AW6" s="150"/>
      <c r="AX6" s="151"/>
      <c r="AY6" s="152" t="n">
        <f aca="false">SUM(AU6,AV6,AX6)</f>
        <v>0</v>
      </c>
      <c r="AZ6" s="117" t="n">
        <f aca="false">SUM(B6,G6,L6,Q6,V6,AA6,AF6,AK6,AP6,AU6)</f>
        <v>59</v>
      </c>
      <c r="BA6" s="149" t="n">
        <f aca="false">SUM(C6,H6,M6,R6,W6,AB6,AG6,AL6,AQ6,AV6)</f>
        <v>36</v>
      </c>
      <c r="BB6" s="150" t="n">
        <f aca="false">SUM(D6,I6,N6,S6,X6,AC6,AH6,AM6,AR6,AW6)</f>
        <v>15</v>
      </c>
      <c r="BC6" s="151" t="n">
        <f aca="false">SUM(E6,J6,O6,T6,Y6,AD6,AI6,AN6,AS6,AX6)</f>
        <v>0</v>
      </c>
      <c r="BD6" s="154" t="n">
        <f aca="false">IF(BB6=0,"",BE6/BB6)</f>
        <v>6.33333333333333</v>
      </c>
      <c r="BE6" s="155" t="n">
        <f aca="false">SUM(AZ6,BA6,BC6)</f>
        <v>95</v>
      </c>
      <c r="BF6" s="147" t="s">
        <v>27</v>
      </c>
    </row>
    <row r="7" customFormat="false" ht="15" hidden="false" customHeight="false" outlineLevel="0" collapsed="false">
      <c r="A7" s="147" t="s">
        <v>31</v>
      </c>
      <c r="B7" s="148" t="n">
        <v>19</v>
      </c>
      <c r="C7" s="149" t="n">
        <v>8</v>
      </c>
      <c r="D7" s="150" t="n">
        <v>3</v>
      </c>
      <c r="E7" s="151" t="n">
        <v>1</v>
      </c>
      <c r="F7" s="152" t="n">
        <f aca="false">SUM(B7,C7,E7)</f>
        <v>28</v>
      </c>
      <c r="G7" s="117" t="n">
        <v>17</v>
      </c>
      <c r="H7" s="149" t="n">
        <v>8</v>
      </c>
      <c r="I7" s="150" t="n">
        <v>3</v>
      </c>
      <c r="J7" s="151"/>
      <c r="K7" s="152" t="n">
        <f aca="false">SUM(G7,H7,J7)</f>
        <v>25</v>
      </c>
      <c r="L7" s="117" t="n">
        <v>10</v>
      </c>
      <c r="M7" s="149" t="n">
        <v>16</v>
      </c>
      <c r="N7" s="150" t="n">
        <v>3</v>
      </c>
      <c r="O7" s="151"/>
      <c r="P7" s="152" t="n">
        <f aca="false">SUM(L7,M7,O7)</f>
        <v>26</v>
      </c>
      <c r="Q7" s="87" t="n">
        <v>4</v>
      </c>
      <c r="R7" s="149" t="n">
        <v>18</v>
      </c>
      <c r="S7" s="150" t="n">
        <v>3</v>
      </c>
      <c r="T7" s="151"/>
      <c r="U7" s="152" t="n">
        <f aca="false">SUM(Q7,R7,T7)</f>
        <v>22</v>
      </c>
      <c r="V7" s="117" t="n">
        <v>4</v>
      </c>
      <c r="W7" s="149" t="n">
        <v>20</v>
      </c>
      <c r="X7" s="150" t="n">
        <v>3</v>
      </c>
      <c r="Y7" s="151" t="n">
        <v>1</v>
      </c>
      <c r="Z7" s="152" t="n">
        <f aca="false">SUM(V7,W7,Y7)</f>
        <v>25</v>
      </c>
      <c r="AA7" s="117" t="n">
        <v>23</v>
      </c>
      <c r="AB7" s="149" t="n">
        <v>0</v>
      </c>
      <c r="AC7" s="150" t="n">
        <v>3</v>
      </c>
      <c r="AD7" s="151"/>
      <c r="AE7" s="152" t="n">
        <f aca="false">SUM(AA7,AB7,AD7)</f>
        <v>23</v>
      </c>
      <c r="AF7" s="117" t="n">
        <v>6</v>
      </c>
      <c r="AG7" s="149" t="n">
        <v>20</v>
      </c>
      <c r="AH7" s="150" t="n">
        <v>3</v>
      </c>
      <c r="AI7" s="151" t="n">
        <v>1</v>
      </c>
      <c r="AJ7" s="152" t="n">
        <f aca="false">SUM(AF7,AG7,AI7)</f>
        <v>27</v>
      </c>
      <c r="AK7" s="117"/>
      <c r="AL7" s="149"/>
      <c r="AM7" s="150"/>
      <c r="AN7" s="151"/>
      <c r="AO7" s="152" t="n">
        <f aca="false">SUM(AK7,AL7,AN7)</f>
        <v>0</v>
      </c>
      <c r="AP7" s="117"/>
      <c r="AQ7" s="149"/>
      <c r="AR7" s="150"/>
      <c r="AS7" s="151"/>
      <c r="AT7" s="152" t="n">
        <f aca="false">SUM(AP7,AQ7,AS7)</f>
        <v>0</v>
      </c>
      <c r="AU7" s="117"/>
      <c r="AV7" s="149"/>
      <c r="AW7" s="150"/>
      <c r="AX7" s="151"/>
      <c r="AY7" s="152" t="n">
        <f aca="false">SUM(AU7,AV7,AX7)</f>
        <v>0</v>
      </c>
      <c r="AZ7" s="117" t="n">
        <f aca="false">SUM(B7,G7,L7,Q7,V7,AA7,AF7,AK7,AP7,AU7)</f>
        <v>83</v>
      </c>
      <c r="BA7" s="149" t="n">
        <f aca="false">SUM(C7,H7,M7,R7,W7,AB7,AG7,AL7,AQ7,AV7)</f>
        <v>90</v>
      </c>
      <c r="BB7" s="150" t="n">
        <f aca="false">SUM(D7,I7,N7,S7,X7,AC7,AH7,AM7,AR7,AW7)</f>
        <v>21</v>
      </c>
      <c r="BC7" s="151" t="n">
        <f aca="false">SUM(E7,J7,O7,T7,Y7,AD7,AI7,AN7,AS7,AX7)</f>
        <v>3</v>
      </c>
      <c r="BD7" s="154" t="n">
        <f aca="false">IF(BB7=0,"",BE7/BB7)</f>
        <v>8.38095238095238</v>
      </c>
      <c r="BE7" s="155" t="n">
        <f aca="false">SUM(AZ7,BA7,BC7)</f>
        <v>176</v>
      </c>
      <c r="BF7" s="147" t="s">
        <v>31</v>
      </c>
    </row>
    <row r="8" customFormat="false" ht="15" hidden="false" customHeight="false" outlineLevel="0" collapsed="false">
      <c r="A8" s="156" t="s">
        <v>34</v>
      </c>
      <c r="B8" s="157" t="n">
        <v>25</v>
      </c>
      <c r="C8" s="90" t="n">
        <v>0</v>
      </c>
      <c r="D8" s="95" t="n">
        <v>3</v>
      </c>
      <c r="E8" s="151"/>
      <c r="F8" s="152" t="n">
        <f aca="false">SUM(B8,C8,E8)</f>
        <v>25</v>
      </c>
      <c r="G8" s="87" t="n">
        <v>31</v>
      </c>
      <c r="H8" s="90" t="n">
        <v>0</v>
      </c>
      <c r="I8" s="95" t="n">
        <v>3</v>
      </c>
      <c r="J8" s="151"/>
      <c r="K8" s="152" t="n">
        <f aca="false">SUM(G8,H8,J8)</f>
        <v>31</v>
      </c>
      <c r="L8" s="87" t="n">
        <v>27</v>
      </c>
      <c r="M8" s="90" t="n">
        <v>0</v>
      </c>
      <c r="N8" s="95" t="n">
        <v>3</v>
      </c>
      <c r="O8" s="151" t="n">
        <v>1</v>
      </c>
      <c r="P8" s="152" t="n">
        <f aca="false">SUM(L8,M8,O8)</f>
        <v>28</v>
      </c>
      <c r="Q8" s="87" t="n">
        <v>27</v>
      </c>
      <c r="R8" s="90" t="n">
        <v>0</v>
      </c>
      <c r="S8" s="95" t="n">
        <v>3</v>
      </c>
      <c r="T8" s="151"/>
      <c r="U8" s="152" t="n">
        <f aca="false">SUM(Q8,R8,T8)</f>
        <v>27</v>
      </c>
      <c r="V8" s="87" t="n">
        <v>25</v>
      </c>
      <c r="W8" s="90" t="n">
        <v>0</v>
      </c>
      <c r="X8" s="95" t="n">
        <v>3</v>
      </c>
      <c r="Y8" s="151"/>
      <c r="Z8" s="152" t="n">
        <f aca="false">SUM(V8,W8,Y8)</f>
        <v>25</v>
      </c>
      <c r="AA8" s="87" t="n">
        <v>25</v>
      </c>
      <c r="AB8" s="90" t="n">
        <v>0</v>
      </c>
      <c r="AC8" s="95" t="n">
        <v>3</v>
      </c>
      <c r="AD8" s="151"/>
      <c r="AE8" s="152" t="n">
        <f aca="false">SUM(AA8,AB8,AD8)</f>
        <v>25</v>
      </c>
      <c r="AF8" s="87" t="n">
        <v>25</v>
      </c>
      <c r="AG8" s="90" t="n">
        <v>0</v>
      </c>
      <c r="AH8" s="95" t="n">
        <v>3</v>
      </c>
      <c r="AI8" s="151"/>
      <c r="AJ8" s="152" t="n">
        <f aca="false">SUM(AF8,AG8,AI8)</f>
        <v>25</v>
      </c>
      <c r="AK8" s="87"/>
      <c r="AL8" s="90"/>
      <c r="AM8" s="95"/>
      <c r="AN8" s="151"/>
      <c r="AO8" s="152" t="n">
        <f aca="false">SUM(AK8,AL8,AN8)</f>
        <v>0</v>
      </c>
      <c r="AP8" s="87"/>
      <c r="AQ8" s="90"/>
      <c r="AR8" s="95"/>
      <c r="AS8" s="151"/>
      <c r="AT8" s="152" t="n">
        <f aca="false">SUM(AP8,AQ8,AS8)</f>
        <v>0</v>
      </c>
      <c r="AU8" s="87"/>
      <c r="AV8" s="90"/>
      <c r="AW8" s="95"/>
      <c r="AX8" s="151"/>
      <c r="AY8" s="152" t="n">
        <f aca="false">SUM(AU8,AV8,AX8)</f>
        <v>0</v>
      </c>
      <c r="AZ8" s="87" t="n">
        <f aca="false">SUM(B8,G8,L8,Q8,V8,AA8,AF8,AK8,AP8,AU8)</f>
        <v>185</v>
      </c>
      <c r="BA8" s="90" t="n">
        <f aca="false">SUM(C8,H8,M8,R8,W8,AB8,AG8,AL8,AQ8,AV8)</f>
        <v>0</v>
      </c>
      <c r="BB8" s="95" t="n">
        <f aca="false">SUM(D8,I8,N8,S8,X8,AC8,AH8,AM8,AR8,AW8)</f>
        <v>21</v>
      </c>
      <c r="BC8" s="151" t="n">
        <f aca="false">SUM(E8,J8,O8,T8,Y8,AD8,AI8,AN8,AS8,AX8)</f>
        <v>1</v>
      </c>
      <c r="BD8" s="97" t="n">
        <f aca="false">IF(BB8=0,"",BE8/BB8)</f>
        <v>8.85714285714286</v>
      </c>
      <c r="BE8" s="155" t="n">
        <f aca="false">SUM(AZ8,BA8,BC8)</f>
        <v>186</v>
      </c>
      <c r="BF8" s="156" t="s">
        <v>34</v>
      </c>
    </row>
    <row r="9" customFormat="false" ht="15" hidden="false" customHeight="false" outlineLevel="0" collapsed="false">
      <c r="A9" s="158" t="s">
        <v>35</v>
      </c>
      <c r="B9" s="148" t="n">
        <v>9</v>
      </c>
      <c r="C9" s="149" t="n">
        <v>10</v>
      </c>
      <c r="D9" s="150" t="n">
        <v>3</v>
      </c>
      <c r="E9" s="151"/>
      <c r="F9" s="152" t="n">
        <f aca="false">SUM(B9,C9,E9)</f>
        <v>19</v>
      </c>
      <c r="G9" s="117" t="n">
        <v>19</v>
      </c>
      <c r="H9" s="149" t="n">
        <v>10</v>
      </c>
      <c r="I9" s="150" t="n">
        <v>3</v>
      </c>
      <c r="J9" s="151" t="n">
        <v>1</v>
      </c>
      <c r="K9" s="152" t="n">
        <f aca="false">SUM(G9,H9,J9)</f>
        <v>30</v>
      </c>
      <c r="L9" s="117" t="n">
        <v>0</v>
      </c>
      <c r="M9" s="149" t="n">
        <v>0</v>
      </c>
      <c r="N9" s="150" t="n">
        <v>0</v>
      </c>
      <c r="O9" s="151"/>
      <c r="P9" s="152" t="n">
        <f aca="false">SUM(L9,M9,O9)</f>
        <v>0</v>
      </c>
      <c r="Q9" s="87" t="n">
        <v>19</v>
      </c>
      <c r="R9" s="149" t="n">
        <v>8</v>
      </c>
      <c r="S9" s="150" t="n">
        <v>3</v>
      </c>
      <c r="T9" s="151"/>
      <c r="U9" s="152" t="n">
        <f aca="false">SUM(Q9,R9,T9)</f>
        <v>27</v>
      </c>
      <c r="V9" s="117" t="n">
        <v>0</v>
      </c>
      <c r="W9" s="149" t="n">
        <v>0</v>
      </c>
      <c r="X9" s="150" t="n">
        <v>0</v>
      </c>
      <c r="Y9" s="151"/>
      <c r="Z9" s="152" t="n">
        <f aca="false">SUM(V9,W9,Y9)</f>
        <v>0</v>
      </c>
      <c r="AA9" s="87" t="n">
        <v>17</v>
      </c>
      <c r="AB9" s="90" t="n">
        <v>8</v>
      </c>
      <c r="AC9" s="95" t="n">
        <v>3</v>
      </c>
      <c r="AD9" s="151"/>
      <c r="AE9" s="152" t="n">
        <f aca="false">SUM(AA9,AB9,AD9)</f>
        <v>25</v>
      </c>
      <c r="AF9" s="87" t="n">
        <v>15</v>
      </c>
      <c r="AG9" s="90" t="n">
        <v>6</v>
      </c>
      <c r="AH9" s="95" t="n">
        <v>3</v>
      </c>
      <c r="AI9" s="151"/>
      <c r="AJ9" s="152" t="n">
        <f aca="false">SUM(AF9,AG9,AI9)</f>
        <v>21</v>
      </c>
      <c r="AK9" s="87"/>
      <c r="AL9" s="90"/>
      <c r="AM9" s="95"/>
      <c r="AN9" s="151"/>
      <c r="AO9" s="152" t="n">
        <f aca="false">SUM(AK9,AL9,AN9)</f>
        <v>0</v>
      </c>
      <c r="AP9" s="87"/>
      <c r="AQ9" s="90"/>
      <c r="AR9" s="95"/>
      <c r="AS9" s="151"/>
      <c r="AT9" s="152" t="n">
        <f aca="false">SUM(AP9,AQ9,AS9)</f>
        <v>0</v>
      </c>
      <c r="AU9" s="87"/>
      <c r="AV9" s="90"/>
      <c r="AW9" s="95"/>
      <c r="AX9" s="151"/>
      <c r="AY9" s="152" t="n">
        <f aca="false">SUM(AU9,AV9,AX9)</f>
        <v>0</v>
      </c>
      <c r="AZ9" s="87" t="n">
        <f aca="false">SUM(B9,G9,L9,Q9,V9,AA9,AF9,AK9,AP9,AU9)</f>
        <v>79</v>
      </c>
      <c r="BA9" s="90" t="n">
        <f aca="false">SUM(C9,H9,M9,R9,W9,AB9,AG9,AL9,AQ9,AV9)</f>
        <v>42</v>
      </c>
      <c r="BB9" s="95" t="n">
        <f aca="false">SUM(D9,I9,N9,S9,X9,AC9,AH9,AM9,AR9,AW9)</f>
        <v>15</v>
      </c>
      <c r="BC9" s="151" t="n">
        <f aca="false">SUM(E9,J9,O9,T9,Y9,AD9,AI9,AN9,AS9,AX9)</f>
        <v>1</v>
      </c>
      <c r="BD9" s="97" t="n">
        <f aca="false">IF(BB9=0,"",BE9/BB9)</f>
        <v>8.13333333333333</v>
      </c>
      <c r="BE9" s="155" t="n">
        <f aca="false">SUM(AZ9,BA9,BC9)</f>
        <v>122</v>
      </c>
      <c r="BF9" s="158" t="s">
        <v>35</v>
      </c>
    </row>
    <row r="10" customFormat="false" ht="15" hidden="false" customHeight="false" outlineLevel="0" collapsed="false">
      <c r="A10" s="159" t="s">
        <v>36</v>
      </c>
      <c r="B10" s="148" t="n">
        <v>17</v>
      </c>
      <c r="C10" s="149" t="n">
        <v>8</v>
      </c>
      <c r="D10" s="150" t="n">
        <v>3</v>
      </c>
      <c r="E10" s="151"/>
      <c r="F10" s="152" t="n">
        <f aca="false">SUM(B10,C10,E10)</f>
        <v>25</v>
      </c>
      <c r="G10" s="117" t="n">
        <v>17</v>
      </c>
      <c r="H10" s="149" t="n">
        <v>10</v>
      </c>
      <c r="I10" s="150" t="n">
        <v>3</v>
      </c>
      <c r="J10" s="151" t="n">
        <v>1</v>
      </c>
      <c r="K10" s="152" t="n">
        <f aca="false">SUM(G10,H10,J10)</f>
        <v>28</v>
      </c>
      <c r="L10" s="117" t="n">
        <v>17</v>
      </c>
      <c r="M10" s="149" t="n">
        <v>10</v>
      </c>
      <c r="N10" s="150" t="n">
        <v>3</v>
      </c>
      <c r="O10" s="151"/>
      <c r="P10" s="152" t="n">
        <f aca="false">SUM(L10,M10,O10)</f>
        <v>27</v>
      </c>
      <c r="Q10" s="87" t="n">
        <v>13</v>
      </c>
      <c r="R10" s="149" t="n">
        <v>4</v>
      </c>
      <c r="S10" s="150" t="n">
        <v>3</v>
      </c>
      <c r="T10" s="151"/>
      <c r="U10" s="152" t="n">
        <f aca="false">SUM(Q10,R10,T10)</f>
        <v>17</v>
      </c>
      <c r="V10" s="117" t="n">
        <v>11</v>
      </c>
      <c r="W10" s="149" t="n">
        <v>6</v>
      </c>
      <c r="X10" s="150" t="n">
        <v>3</v>
      </c>
      <c r="Y10" s="151"/>
      <c r="Z10" s="152" t="n">
        <f aca="false">SUM(V10,W10,Y10)</f>
        <v>17</v>
      </c>
      <c r="AA10" s="87" t="n">
        <v>21</v>
      </c>
      <c r="AB10" s="90" t="n">
        <v>8</v>
      </c>
      <c r="AC10" s="95" t="n">
        <v>3</v>
      </c>
      <c r="AD10" s="151"/>
      <c r="AE10" s="152" t="n">
        <f aca="false">SUM(AA10,AB10,AD10)</f>
        <v>29</v>
      </c>
      <c r="AF10" s="87" t="n">
        <v>17</v>
      </c>
      <c r="AG10" s="90" t="n">
        <v>10</v>
      </c>
      <c r="AH10" s="95" t="n">
        <v>3</v>
      </c>
      <c r="AI10" s="151"/>
      <c r="AJ10" s="152" t="n">
        <f aca="false">SUM(AF10,AG10,AI10)</f>
        <v>27</v>
      </c>
      <c r="AK10" s="87"/>
      <c r="AL10" s="90"/>
      <c r="AM10" s="95"/>
      <c r="AN10" s="151"/>
      <c r="AO10" s="152" t="n">
        <f aca="false">SUM(AK10,AL10,AN10)</f>
        <v>0</v>
      </c>
      <c r="AP10" s="87"/>
      <c r="AQ10" s="90"/>
      <c r="AR10" s="95"/>
      <c r="AS10" s="151"/>
      <c r="AT10" s="152" t="n">
        <f aca="false">SUM(AP10,AQ10,AS10)</f>
        <v>0</v>
      </c>
      <c r="AU10" s="87"/>
      <c r="AV10" s="90"/>
      <c r="AW10" s="95"/>
      <c r="AX10" s="151"/>
      <c r="AY10" s="152" t="n">
        <f aca="false">SUM(AU10,AV10,AX10)</f>
        <v>0</v>
      </c>
      <c r="AZ10" s="87" t="n">
        <f aca="false">SUM(B10,G10,L10,Q10,V10,AA10,AF10,AK10,AP10,AU10)</f>
        <v>113</v>
      </c>
      <c r="BA10" s="90" t="n">
        <f aca="false">SUM(C10,H10,M10,R10,W10,AB10,AG10,AL10,AQ10,AV10)</f>
        <v>56</v>
      </c>
      <c r="BB10" s="95" t="n">
        <f aca="false">SUM(D10,I10,N10,S10,X10,AC10,AH10,AM10,AR10,AW10)</f>
        <v>21</v>
      </c>
      <c r="BC10" s="151" t="n">
        <f aca="false">SUM(E10,J10,O10,T10,Y10,AD10,AI10,AN10,AS10,AX10)</f>
        <v>1</v>
      </c>
      <c r="BD10" s="97" t="n">
        <f aca="false">IF(BB10=0,"",BE10/BB10)</f>
        <v>8.0952380952381</v>
      </c>
      <c r="BE10" s="155" t="n">
        <f aca="false">SUM(AZ10,BA10,BC10)</f>
        <v>170</v>
      </c>
      <c r="BF10" s="159" t="s">
        <v>36</v>
      </c>
    </row>
    <row r="11" customFormat="false" ht="15" hidden="false" customHeight="false" outlineLevel="0" collapsed="false">
      <c r="A11" s="156" t="s">
        <v>37</v>
      </c>
      <c r="B11" s="157" t="n">
        <v>8</v>
      </c>
      <c r="C11" s="90" t="n">
        <v>16</v>
      </c>
      <c r="D11" s="95" t="n">
        <v>3</v>
      </c>
      <c r="E11" s="151"/>
      <c r="F11" s="152" t="n">
        <f aca="false">SUM(B11,C11,E11)</f>
        <v>24</v>
      </c>
      <c r="G11" s="87" t="n">
        <v>17</v>
      </c>
      <c r="H11" s="90" t="n">
        <v>8</v>
      </c>
      <c r="I11" s="95" t="n">
        <v>3</v>
      </c>
      <c r="J11" s="151"/>
      <c r="K11" s="152" t="n">
        <f aca="false">SUM(G11,H11,J11)</f>
        <v>25</v>
      </c>
      <c r="L11" s="87" t="n">
        <v>23</v>
      </c>
      <c r="M11" s="90" t="n">
        <v>0</v>
      </c>
      <c r="N11" s="95" t="n">
        <v>3</v>
      </c>
      <c r="O11" s="151"/>
      <c r="P11" s="152" t="n">
        <f aca="false">SUM(L11,M11,O11)</f>
        <v>23</v>
      </c>
      <c r="Q11" s="87" t="n">
        <v>15</v>
      </c>
      <c r="R11" s="90" t="n">
        <v>10</v>
      </c>
      <c r="S11" s="95" t="n">
        <v>3</v>
      </c>
      <c r="T11" s="151" t="n">
        <v>1</v>
      </c>
      <c r="U11" s="152" t="n">
        <f aca="false">SUM(Q11,R11,T11)</f>
        <v>26</v>
      </c>
      <c r="V11" s="87" t="n">
        <v>10</v>
      </c>
      <c r="W11" s="90" t="n">
        <v>16</v>
      </c>
      <c r="X11" s="95" t="n">
        <v>3</v>
      </c>
      <c r="Y11" s="151" t="n">
        <v>1</v>
      </c>
      <c r="Z11" s="152" t="n">
        <f aca="false">SUM(V11,W11,Y11)</f>
        <v>27</v>
      </c>
      <c r="AA11" s="87" t="n">
        <v>17</v>
      </c>
      <c r="AB11" s="90" t="n">
        <v>6</v>
      </c>
      <c r="AC11" s="95" t="n">
        <v>3</v>
      </c>
      <c r="AD11" s="151"/>
      <c r="AE11" s="152" t="n">
        <f aca="false">SUM(AA11,AB11,AD11)</f>
        <v>23</v>
      </c>
      <c r="AF11" s="87" t="n">
        <v>15</v>
      </c>
      <c r="AG11" s="90" t="n">
        <v>10</v>
      </c>
      <c r="AH11" s="95" t="n">
        <v>3</v>
      </c>
      <c r="AI11" s="151"/>
      <c r="AJ11" s="152" t="n">
        <f aca="false">SUM(AF11,AG11,AI11)</f>
        <v>25</v>
      </c>
      <c r="AK11" s="87"/>
      <c r="AL11" s="90"/>
      <c r="AM11" s="95"/>
      <c r="AN11" s="151"/>
      <c r="AO11" s="152" t="n">
        <f aca="false">SUM(AK11,AL11,AN11)</f>
        <v>0</v>
      </c>
      <c r="AP11" s="87"/>
      <c r="AQ11" s="90"/>
      <c r="AR11" s="95"/>
      <c r="AS11" s="151"/>
      <c r="AT11" s="152" t="n">
        <f aca="false">SUM(AP11,AQ11,AS11)</f>
        <v>0</v>
      </c>
      <c r="AU11" s="87"/>
      <c r="AV11" s="90"/>
      <c r="AW11" s="95"/>
      <c r="AX11" s="151"/>
      <c r="AY11" s="152" t="n">
        <f aca="false">SUM(AU11,AV11,AX11)</f>
        <v>0</v>
      </c>
      <c r="AZ11" s="87" t="n">
        <f aca="false">SUM(B11,G11,L11,Q11,V11,AA11,AF11,AK11,AP11,AU11)</f>
        <v>105</v>
      </c>
      <c r="BA11" s="90" t="n">
        <f aca="false">SUM(C11,H11,M11,R11,W11,AB11,AG11,AL11,AQ11,AV11)</f>
        <v>66</v>
      </c>
      <c r="BB11" s="95" t="n">
        <f aca="false">SUM(D11,I11,N11,S11,X11,AC11,AH11,AM11,AR11,AW11)</f>
        <v>21</v>
      </c>
      <c r="BC11" s="151" t="n">
        <f aca="false">SUM(E11,J11,O11,T11,Y11,AD11,AI11,AN11,AS11,AX11)</f>
        <v>2</v>
      </c>
      <c r="BD11" s="97" t="n">
        <f aca="false">IF(BB11=0,"",BE11/BB11)</f>
        <v>8.23809523809524</v>
      </c>
      <c r="BE11" s="155" t="n">
        <f aca="false">SUM(AZ11,BA11,BC11)</f>
        <v>173</v>
      </c>
      <c r="BF11" s="156" t="s">
        <v>37</v>
      </c>
    </row>
    <row r="12" customFormat="false" ht="15" hidden="false" customHeight="false" outlineLevel="0" collapsed="false">
      <c r="A12" s="156" t="s">
        <v>38</v>
      </c>
      <c r="B12" s="157" t="n">
        <v>0</v>
      </c>
      <c r="C12" s="90" t="n">
        <v>0</v>
      </c>
      <c r="D12" s="95" t="n">
        <v>0</v>
      </c>
      <c r="E12" s="151"/>
      <c r="F12" s="152" t="n">
        <f aca="false">SUM(B12,C12,E12)</f>
        <v>0</v>
      </c>
      <c r="G12" s="87" t="n">
        <v>0</v>
      </c>
      <c r="H12" s="90" t="n">
        <v>0</v>
      </c>
      <c r="I12" s="95" t="n">
        <v>0</v>
      </c>
      <c r="J12" s="151"/>
      <c r="K12" s="152" t="n">
        <f aca="false">SUM(G12,H12,J12)</f>
        <v>0</v>
      </c>
      <c r="L12" s="87" t="n">
        <v>0</v>
      </c>
      <c r="M12" s="90" t="n">
        <v>0</v>
      </c>
      <c r="N12" s="95" t="n">
        <v>0</v>
      </c>
      <c r="O12" s="151"/>
      <c r="P12" s="152" t="n">
        <f aca="false">SUM(L12,M12,O12)</f>
        <v>0</v>
      </c>
      <c r="Q12" s="87" t="n">
        <v>0</v>
      </c>
      <c r="R12" s="90" t="n">
        <v>0</v>
      </c>
      <c r="S12" s="95" t="n">
        <v>0</v>
      </c>
      <c r="T12" s="151"/>
      <c r="U12" s="152" t="n">
        <f aca="false">SUM(Q12,R12,T12)</f>
        <v>0</v>
      </c>
      <c r="V12" s="87" t="n">
        <v>0</v>
      </c>
      <c r="W12" s="90" t="n">
        <v>0</v>
      </c>
      <c r="X12" s="95" t="n">
        <v>0</v>
      </c>
      <c r="Y12" s="151"/>
      <c r="Z12" s="152" t="n">
        <f aca="false">SUM(V12,W12,Y12)</f>
        <v>0</v>
      </c>
      <c r="AA12" s="87" t="n">
        <v>0</v>
      </c>
      <c r="AB12" s="90" t="n">
        <v>0</v>
      </c>
      <c r="AC12" s="95" t="n">
        <v>0</v>
      </c>
      <c r="AD12" s="151"/>
      <c r="AE12" s="152" t="n">
        <f aca="false">SUM(AA12,AB12,AD12)</f>
        <v>0</v>
      </c>
      <c r="AF12" s="87" t="n">
        <v>0</v>
      </c>
      <c r="AG12" s="90" t="n">
        <v>0</v>
      </c>
      <c r="AH12" s="95" t="n">
        <v>0</v>
      </c>
      <c r="AI12" s="151"/>
      <c r="AJ12" s="152" t="n">
        <f aca="false">SUM(AF12,AG12,AI12)</f>
        <v>0</v>
      </c>
      <c r="AK12" s="87"/>
      <c r="AL12" s="90"/>
      <c r="AM12" s="95"/>
      <c r="AN12" s="151"/>
      <c r="AO12" s="152" t="n">
        <f aca="false">SUM(AK12,AL12,AN12)</f>
        <v>0</v>
      </c>
      <c r="AP12" s="87"/>
      <c r="AQ12" s="90"/>
      <c r="AR12" s="95"/>
      <c r="AS12" s="151"/>
      <c r="AT12" s="152" t="n">
        <f aca="false">SUM(AP12,AQ12,AS12)</f>
        <v>0</v>
      </c>
      <c r="AU12" s="87"/>
      <c r="AV12" s="90"/>
      <c r="AW12" s="95"/>
      <c r="AX12" s="151"/>
      <c r="AY12" s="152" t="n">
        <f aca="false">SUM(AU12,AV12,AX12)</f>
        <v>0</v>
      </c>
      <c r="AZ12" s="87" t="n">
        <f aca="false">SUM(B12,G12,L12,Q12,V12,AA12,AF12,AK12,AP12,AU12)</f>
        <v>0</v>
      </c>
      <c r="BA12" s="90" t="n">
        <f aca="false">SUM(C12,H12,M12,R12,W12,AB12,AG12,AL12,AQ12,AV12)</f>
        <v>0</v>
      </c>
      <c r="BB12" s="95" t="n">
        <f aca="false">SUM(D12,I12,N12,S12,X12,AC12,AH12,AM12,AR12,AW12)</f>
        <v>0</v>
      </c>
      <c r="BC12" s="151" t="n">
        <f aca="false">SUM(E12,J12,O12,T12,Y12,AD12,AI12,AN12,AS12,AX12)</f>
        <v>0</v>
      </c>
      <c r="BD12" s="97" t="str">
        <f aca="false">IF(BB12=0,"",BE12/BB12)</f>
        <v/>
      </c>
      <c r="BE12" s="155" t="n">
        <f aca="false">SUM(AZ12,BA12,BC12)</f>
        <v>0</v>
      </c>
      <c r="BF12" s="156" t="s">
        <v>38</v>
      </c>
    </row>
    <row r="13" customFormat="false" ht="15" hidden="false" customHeight="false" outlineLevel="0" collapsed="false">
      <c r="A13" s="160" t="s">
        <v>39</v>
      </c>
      <c r="B13" s="157" t="n">
        <v>17</v>
      </c>
      <c r="C13" s="90" t="n">
        <v>10</v>
      </c>
      <c r="D13" s="95" t="n">
        <v>3</v>
      </c>
      <c r="E13" s="151" t="n">
        <v>1</v>
      </c>
      <c r="F13" s="152" t="n">
        <f aca="false">SUM(B13,C13,E13)</f>
        <v>28</v>
      </c>
      <c r="G13" s="87" t="n">
        <v>0</v>
      </c>
      <c r="H13" s="90" t="n">
        <v>0</v>
      </c>
      <c r="I13" s="95" t="n">
        <v>0</v>
      </c>
      <c r="J13" s="151"/>
      <c r="K13" s="152" t="n">
        <f aca="false">SUM(G13,H13,J13)</f>
        <v>0</v>
      </c>
      <c r="L13" s="87" t="n">
        <v>10</v>
      </c>
      <c r="M13" s="90" t="n">
        <v>18</v>
      </c>
      <c r="N13" s="95" t="n">
        <v>3</v>
      </c>
      <c r="O13" s="151" t="n">
        <v>1</v>
      </c>
      <c r="P13" s="152" t="n">
        <f aca="false">SUM(L13,M13,O13)</f>
        <v>29</v>
      </c>
      <c r="Q13" s="87" t="n">
        <v>0</v>
      </c>
      <c r="R13" s="90" t="n">
        <v>0</v>
      </c>
      <c r="S13" s="95" t="n">
        <v>0</v>
      </c>
      <c r="T13" s="151"/>
      <c r="U13" s="152" t="n">
        <f aca="false">SUM(Q13,R13,T13)</f>
        <v>0</v>
      </c>
      <c r="V13" s="87" t="n">
        <v>0</v>
      </c>
      <c r="W13" s="90" t="n">
        <v>0</v>
      </c>
      <c r="X13" s="95" t="n">
        <v>0</v>
      </c>
      <c r="Y13" s="151"/>
      <c r="Z13" s="152" t="n">
        <f aca="false">SUM(V13,W13,Y13)</f>
        <v>0</v>
      </c>
      <c r="AA13" s="87" t="n">
        <v>17</v>
      </c>
      <c r="AB13" s="90" t="n">
        <v>10</v>
      </c>
      <c r="AC13" s="95" t="n">
        <v>3</v>
      </c>
      <c r="AD13" s="151" t="n">
        <v>1</v>
      </c>
      <c r="AE13" s="152" t="n">
        <f aca="false">SUM(AA13,AB13,AD13)</f>
        <v>28</v>
      </c>
      <c r="AF13" s="87" t="n">
        <v>0</v>
      </c>
      <c r="AG13" s="90" t="n">
        <v>24</v>
      </c>
      <c r="AH13" s="95" t="n">
        <v>3</v>
      </c>
      <c r="AI13" s="151"/>
      <c r="AJ13" s="152" t="n">
        <f aca="false">SUM(AF13,AG13,AI13)</f>
        <v>24</v>
      </c>
      <c r="AK13" s="87"/>
      <c r="AL13" s="90"/>
      <c r="AM13" s="95"/>
      <c r="AN13" s="151"/>
      <c r="AO13" s="152" t="n">
        <f aca="false">SUM(AK13,AL13,AN13)</f>
        <v>0</v>
      </c>
      <c r="AP13" s="87"/>
      <c r="AQ13" s="90"/>
      <c r="AR13" s="95"/>
      <c r="AS13" s="151"/>
      <c r="AT13" s="152" t="n">
        <f aca="false">SUM(AP13,AQ13,AS13)</f>
        <v>0</v>
      </c>
      <c r="AU13" s="87"/>
      <c r="AV13" s="90"/>
      <c r="AW13" s="95"/>
      <c r="AX13" s="151"/>
      <c r="AY13" s="152" t="n">
        <f aca="false">SUM(AU13,AV13,AX13)</f>
        <v>0</v>
      </c>
      <c r="AZ13" s="87" t="n">
        <f aca="false">SUM(B13,G13,L13,Q13,V13,AA13,AF13,AK13,AP13,AU13)</f>
        <v>44</v>
      </c>
      <c r="BA13" s="90" t="n">
        <f aca="false">SUM(C13,H13,M13,R13,W13,AB13,AG13,AL13,AQ13,AV13)</f>
        <v>62</v>
      </c>
      <c r="BB13" s="95" t="n">
        <f aca="false">SUM(D13,I13,N13,S13,X13,AC13,AH13,AM13,AR13,AW13)</f>
        <v>12</v>
      </c>
      <c r="BC13" s="151" t="n">
        <f aca="false">SUM(E13,J13,O13,T13,Y13,AD13,AI13,AN13,AS13,AX13)</f>
        <v>3</v>
      </c>
      <c r="BD13" s="97" t="n">
        <f aca="false">IF(BB13=0,"",BE13/BB13)</f>
        <v>9.08333333333333</v>
      </c>
      <c r="BE13" s="155" t="n">
        <f aca="false">SUM(AZ13,BA13,BC13)</f>
        <v>109</v>
      </c>
      <c r="BF13" s="160" t="s">
        <v>39</v>
      </c>
    </row>
    <row r="14" customFormat="false" ht="15" hidden="false" customHeight="false" outlineLevel="0" collapsed="false">
      <c r="A14" s="161" t="s">
        <v>40</v>
      </c>
      <c r="B14" s="157" t="n">
        <v>17</v>
      </c>
      <c r="C14" s="90" t="n">
        <v>10</v>
      </c>
      <c r="D14" s="95" t="n">
        <v>3</v>
      </c>
      <c r="E14" s="151"/>
      <c r="F14" s="152" t="n">
        <f aca="false">SUM(B14,C14,E14)</f>
        <v>27</v>
      </c>
      <c r="G14" s="87" t="n">
        <v>21</v>
      </c>
      <c r="H14" s="90" t="n">
        <v>6</v>
      </c>
      <c r="I14" s="95" t="n">
        <v>3</v>
      </c>
      <c r="J14" s="151"/>
      <c r="K14" s="152" t="n">
        <f aca="false">SUM(G14,H14,J14)</f>
        <v>27</v>
      </c>
      <c r="L14" s="87" t="n">
        <v>19</v>
      </c>
      <c r="M14" s="90" t="n">
        <v>10</v>
      </c>
      <c r="N14" s="95" t="n">
        <v>3</v>
      </c>
      <c r="O14" s="151"/>
      <c r="P14" s="152" t="n">
        <f aca="false">SUM(L14,M14,O14)</f>
        <v>29</v>
      </c>
      <c r="Q14" s="87" t="n">
        <v>25</v>
      </c>
      <c r="R14" s="90" t="n">
        <v>0</v>
      </c>
      <c r="S14" s="95" t="n">
        <v>3</v>
      </c>
      <c r="T14" s="151" t="n">
        <v>1</v>
      </c>
      <c r="U14" s="152" t="n">
        <f aca="false">SUM(Q14,R14,T14)</f>
        <v>26</v>
      </c>
      <c r="V14" s="87" t="n">
        <v>15</v>
      </c>
      <c r="W14" s="90" t="n">
        <v>10</v>
      </c>
      <c r="X14" s="95" t="n">
        <v>3</v>
      </c>
      <c r="Y14" s="151"/>
      <c r="Z14" s="152" t="n">
        <f aca="false">SUM(V14,W14,Y14)</f>
        <v>25</v>
      </c>
      <c r="AA14" s="87" t="n">
        <v>8</v>
      </c>
      <c r="AB14" s="90" t="n">
        <v>16</v>
      </c>
      <c r="AC14" s="95" t="n">
        <v>3</v>
      </c>
      <c r="AD14" s="151"/>
      <c r="AE14" s="152" t="n">
        <f aca="false">SUM(AA14,AB14,AD14)</f>
        <v>24</v>
      </c>
      <c r="AF14" s="87" t="n">
        <v>19</v>
      </c>
      <c r="AG14" s="90" t="n">
        <v>8</v>
      </c>
      <c r="AH14" s="95" t="n">
        <v>3</v>
      </c>
      <c r="AI14" s="151" t="n">
        <v>1</v>
      </c>
      <c r="AJ14" s="152" t="n">
        <f aca="false">SUM(AF14,AG14,AI14)</f>
        <v>28</v>
      </c>
      <c r="AK14" s="87"/>
      <c r="AL14" s="90"/>
      <c r="AM14" s="95"/>
      <c r="AN14" s="151"/>
      <c r="AO14" s="152" t="n">
        <f aca="false">SUM(AK14,AL14,AN14)</f>
        <v>0</v>
      </c>
      <c r="AP14" s="87"/>
      <c r="AQ14" s="90"/>
      <c r="AR14" s="95"/>
      <c r="AS14" s="151"/>
      <c r="AT14" s="152" t="n">
        <f aca="false">SUM(AP14,AQ14,AS14)</f>
        <v>0</v>
      </c>
      <c r="AU14" s="87"/>
      <c r="AV14" s="90"/>
      <c r="AW14" s="95"/>
      <c r="AX14" s="151"/>
      <c r="AY14" s="152" t="n">
        <f aca="false">SUM(AU14,AV14,AX14)</f>
        <v>0</v>
      </c>
      <c r="AZ14" s="87" t="n">
        <f aca="false">SUM(B14,G14,L14,Q14,V14,AA14,AF14,AK14,AP14,AU14)</f>
        <v>124</v>
      </c>
      <c r="BA14" s="90" t="n">
        <f aca="false">SUM(C14,H14,M14,R14,W14,AB14,AG14,AL14,AQ14,AV14)</f>
        <v>60</v>
      </c>
      <c r="BB14" s="95" t="n">
        <f aca="false">SUM(D14,I14,N14,S14,X14,AC14,AH14,AM14,AR14,AW14)</f>
        <v>21</v>
      </c>
      <c r="BC14" s="151" t="n">
        <f aca="false">SUM(E14,J14,O14,T14,Y14,AD14,AI14,AN14,AS14,AX14)</f>
        <v>2</v>
      </c>
      <c r="BD14" s="97" t="n">
        <f aca="false">IF(BB14=0,"",BE14/BB14)</f>
        <v>8.85714285714286</v>
      </c>
      <c r="BE14" s="155" t="n">
        <f aca="false">SUM(AZ14,BA14,BC14)</f>
        <v>186</v>
      </c>
      <c r="BF14" s="161" t="s">
        <v>40</v>
      </c>
    </row>
    <row r="15" customFormat="false" ht="15" hidden="false" customHeight="false" outlineLevel="0" collapsed="false">
      <c r="A15" s="161" t="s">
        <v>41</v>
      </c>
      <c r="B15" s="157" t="n">
        <v>0</v>
      </c>
      <c r="C15" s="90" t="n">
        <v>0</v>
      </c>
      <c r="D15" s="95" t="n">
        <v>0</v>
      </c>
      <c r="E15" s="151"/>
      <c r="F15" s="152" t="n">
        <f aca="false">SUM(B15,C15,E15)</f>
        <v>0</v>
      </c>
      <c r="G15" s="87" t="n">
        <v>27</v>
      </c>
      <c r="H15" s="90" t="n">
        <v>0</v>
      </c>
      <c r="I15" s="95" t="n">
        <v>3</v>
      </c>
      <c r="J15" s="151"/>
      <c r="K15" s="152" t="n">
        <f aca="false">SUM(G15,H15,J15)</f>
        <v>27</v>
      </c>
      <c r="L15" s="87" t="n">
        <v>21</v>
      </c>
      <c r="M15" s="90" t="n">
        <v>0</v>
      </c>
      <c r="N15" s="95" t="n">
        <v>3</v>
      </c>
      <c r="O15" s="151"/>
      <c r="P15" s="152" t="n">
        <f aca="false">SUM(L15,M15,O15)</f>
        <v>21</v>
      </c>
      <c r="Q15" s="87" t="n">
        <v>21</v>
      </c>
      <c r="R15" s="90" t="n">
        <v>0</v>
      </c>
      <c r="S15" s="95" t="n">
        <v>3</v>
      </c>
      <c r="T15" s="151"/>
      <c r="U15" s="152" t="n">
        <f aca="false">SUM(Q15,R15,T15)</f>
        <v>21</v>
      </c>
      <c r="V15" s="87" t="n">
        <v>13</v>
      </c>
      <c r="W15" s="90" t="n">
        <v>0</v>
      </c>
      <c r="X15" s="95" t="n">
        <v>3</v>
      </c>
      <c r="Y15" s="151"/>
      <c r="Z15" s="152" t="n">
        <f aca="false">SUM(V15,W15,Y15)</f>
        <v>13</v>
      </c>
      <c r="AA15" s="87" t="n">
        <v>21</v>
      </c>
      <c r="AB15" s="90" t="n">
        <v>0</v>
      </c>
      <c r="AC15" s="95" t="n">
        <v>3</v>
      </c>
      <c r="AD15" s="151"/>
      <c r="AE15" s="152" t="n">
        <f aca="false">SUM(AA15,AB15,AD15)</f>
        <v>21</v>
      </c>
      <c r="AF15" s="87" t="n">
        <v>27</v>
      </c>
      <c r="AG15" s="90" t="n">
        <v>0</v>
      </c>
      <c r="AH15" s="95" t="n">
        <v>3</v>
      </c>
      <c r="AI15" s="151"/>
      <c r="AJ15" s="152" t="n">
        <f aca="false">SUM(AF15,AG15,AI15)</f>
        <v>27</v>
      </c>
      <c r="AK15" s="87"/>
      <c r="AL15" s="90"/>
      <c r="AM15" s="95"/>
      <c r="AN15" s="151"/>
      <c r="AO15" s="152" t="n">
        <f aca="false">SUM(AK15,AL15,AN15)</f>
        <v>0</v>
      </c>
      <c r="AP15" s="87"/>
      <c r="AQ15" s="90"/>
      <c r="AR15" s="95"/>
      <c r="AS15" s="151"/>
      <c r="AT15" s="152" t="n">
        <f aca="false">SUM(AP15,AQ15,AS15)</f>
        <v>0</v>
      </c>
      <c r="AU15" s="87"/>
      <c r="AV15" s="90"/>
      <c r="AW15" s="95"/>
      <c r="AX15" s="151"/>
      <c r="AY15" s="152" t="n">
        <f aca="false">SUM(AU15,AV15,AX15)</f>
        <v>0</v>
      </c>
      <c r="AZ15" s="87" t="n">
        <f aca="false">SUM(B15,G15,L15,Q15,V15,AA15,AF15,AK15,AP15,AU15)</f>
        <v>130</v>
      </c>
      <c r="BA15" s="90" t="n">
        <f aca="false">SUM(C15,H15,M15,R15,W15,AB15,AG15,AL15,AQ15,AV15)</f>
        <v>0</v>
      </c>
      <c r="BB15" s="95" t="n">
        <f aca="false">SUM(D15,I15,N15,S15,X15,AC15,AH15,AM15,AR15,AW15)</f>
        <v>18</v>
      </c>
      <c r="BC15" s="151" t="n">
        <f aca="false">SUM(E15,J15,O15,T15,Y15,AD15,AI15,AN15,AS15,AX15)</f>
        <v>0</v>
      </c>
      <c r="BD15" s="97" t="n">
        <f aca="false">IF(BB15=0,"",BE15/BB15)</f>
        <v>7.22222222222222</v>
      </c>
      <c r="BE15" s="155" t="n">
        <f aca="false">SUM(AZ15,BA15,BC15)</f>
        <v>130</v>
      </c>
      <c r="BF15" s="161" t="s">
        <v>41</v>
      </c>
    </row>
    <row r="16" customFormat="false" ht="15" hidden="false" customHeight="false" outlineLevel="0" collapsed="false">
      <c r="A16" s="156" t="s">
        <v>42</v>
      </c>
      <c r="B16" s="162" t="n">
        <v>15</v>
      </c>
      <c r="C16" s="90" t="n">
        <v>4</v>
      </c>
      <c r="D16" s="95" t="n">
        <v>3</v>
      </c>
      <c r="E16" s="109"/>
      <c r="F16" s="152" t="n">
        <f aca="false">SUM(B16,C16,E16)</f>
        <v>19</v>
      </c>
      <c r="G16" s="87" t="n">
        <v>19</v>
      </c>
      <c r="H16" s="90" t="n">
        <v>8</v>
      </c>
      <c r="I16" s="95" t="n">
        <v>3</v>
      </c>
      <c r="J16" s="109"/>
      <c r="K16" s="93" t="n">
        <f aca="false">SUM(G16,H16,J16)</f>
        <v>27</v>
      </c>
      <c r="L16" s="87" t="n">
        <v>8</v>
      </c>
      <c r="M16" s="90" t="n">
        <v>6</v>
      </c>
      <c r="N16" s="95" t="n">
        <v>2</v>
      </c>
      <c r="O16" s="109"/>
      <c r="P16" s="93" t="n">
        <f aca="false">SUM(L16,M16,O16)</f>
        <v>14</v>
      </c>
      <c r="Q16" s="87" t="n">
        <v>11</v>
      </c>
      <c r="R16" s="90" t="n">
        <v>6</v>
      </c>
      <c r="S16" s="95" t="n">
        <v>3</v>
      </c>
      <c r="T16" s="109"/>
      <c r="U16" s="93" t="n">
        <f aca="false">SUM(Q16,R16,T16)</f>
        <v>17</v>
      </c>
      <c r="V16" s="87" t="n">
        <v>13</v>
      </c>
      <c r="W16" s="90" t="n">
        <v>10</v>
      </c>
      <c r="X16" s="95" t="n">
        <v>3</v>
      </c>
      <c r="Y16" s="109"/>
      <c r="Z16" s="93" t="n">
        <f aca="false">SUM(V16,W16,Y16)</f>
        <v>23</v>
      </c>
      <c r="AA16" s="87" t="n">
        <v>19</v>
      </c>
      <c r="AB16" s="90" t="n">
        <v>4</v>
      </c>
      <c r="AC16" s="95" t="n">
        <v>3</v>
      </c>
      <c r="AD16" s="109" t="n">
        <v>1</v>
      </c>
      <c r="AE16" s="93" t="n">
        <f aca="false">SUM(AA16,AB16,AD16)</f>
        <v>24</v>
      </c>
      <c r="AF16" s="87" t="n">
        <v>6</v>
      </c>
      <c r="AG16" s="90" t="n">
        <v>18</v>
      </c>
      <c r="AH16" s="95" t="n">
        <v>3</v>
      </c>
      <c r="AI16" s="109"/>
      <c r="AJ16" s="93" t="n">
        <f aca="false">SUM(AF16,AG16,AI16)</f>
        <v>24</v>
      </c>
      <c r="AK16" s="87"/>
      <c r="AL16" s="90"/>
      <c r="AM16" s="95"/>
      <c r="AN16" s="109"/>
      <c r="AO16" s="93" t="n">
        <f aca="false">SUM(AK16,AL16,AN16)</f>
        <v>0</v>
      </c>
      <c r="AP16" s="87"/>
      <c r="AQ16" s="90"/>
      <c r="AR16" s="95"/>
      <c r="AS16" s="109"/>
      <c r="AT16" s="93" t="n">
        <f aca="false">SUM(AP16,AQ16,AS16)</f>
        <v>0</v>
      </c>
      <c r="AU16" s="87"/>
      <c r="AV16" s="90"/>
      <c r="AW16" s="95"/>
      <c r="AX16" s="109"/>
      <c r="AY16" s="93" t="n">
        <f aca="false">SUM(AU16,AV16,AX16)</f>
        <v>0</v>
      </c>
      <c r="AZ16" s="87" t="n">
        <f aca="false">SUM(B16,G16,L16,Q16,V16,AA16,AF16,AK16,AP16,AU16)</f>
        <v>91</v>
      </c>
      <c r="BA16" s="90" t="n">
        <f aca="false">SUM(C16,H16,M16,R16,W16,AB16,AG16,AL16,AQ16,AV16)</f>
        <v>56</v>
      </c>
      <c r="BB16" s="95" t="n">
        <f aca="false">SUM(D16,I16,N16,S16,X16,AC16,AH16,AM16,AR16,AW16)</f>
        <v>20</v>
      </c>
      <c r="BC16" s="109" t="n">
        <f aca="false">SUM(E16,J16,O16,T16,Y16,AD16,AI16,AN16,AS16,AX16)</f>
        <v>1</v>
      </c>
      <c r="BD16" s="97" t="n">
        <f aca="false">IF(BB16=0,"",BE16/BB16)</f>
        <v>7.4</v>
      </c>
      <c r="BE16" s="155" t="n">
        <f aca="false">SUM(AZ16,BA16,BC16)</f>
        <v>148</v>
      </c>
      <c r="BF16" s="156" t="s">
        <v>42</v>
      </c>
    </row>
    <row r="20" customFormat="false" ht="15" hidden="false" customHeight="false" outlineLevel="0" collapsed="false">
      <c r="S20" s="2"/>
      <c r="T20" s="2"/>
      <c r="U20" s="1"/>
      <c r="X20" s="2"/>
      <c r="Y20" s="2"/>
      <c r="Z20" s="1"/>
      <c r="AC20" s="2"/>
      <c r="AD20" s="2"/>
      <c r="AE20" s="1"/>
      <c r="AI20" s="2"/>
      <c r="AJ20" s="1"/>
      <c r="AM20" s="2"/>
      <c r="AN20" s="2"/>
      <c r="AO20" s="1"/>
      <c r="AR20" s="2"/>
      <c r="AS20" s="2"/>
      <c r="AT20" s="1"/>
      <c r="AX20" s="2"/>
      <c r="BB20" s="131"/>
      <c r="BC20" s="131"/>
      <c r="BD20" s="2"/>
      <c r="BE20" s="132"/>
      <c r="BF20" s="1"/>
    </row>
    <row r="21" customFormat="false" ht="15" hidden="false" customHeight="false" outlineLevel="0" collapsed="false">
      <c r="S21" s="2"/>
      <c r="T21" s="2"/>
      <c r="U21" s="1"/>
      <c r="X21" s="2"/>
      <c r="Y21" s="2"/>
      <c r="Z21" s="1"/>
      <c r="AC21" s="2"/>
      <c r="AD21" s="2"/>
      <c r="AE21" s="1"/>
      <c r="AI21" s="2"/>
      <c r="AJ21" s="1"/>
      <c r="AM21" s="2"/>
      <c r="AN21" s="2"/>
      <c r="AO21" s="1"/>
      <c r="AR21" s="2"/>
      <c r="AS21" s="2"/>
      <c r="AT21" s="1"/>
      <c r="AX21" s="2"/>
      <c r="BB21" s="131"/>
      <c r="BC21" s="131"/>
      <c r="BD21" s="2"/>
      <c r="BE21" s="132"/>
      <c r="BF21" s="1"/>
    </row>
    <row r="22" customFormat="false" ht="15" hidden="false" customHeight="false" outlineLevel="0" collapsed="false">
      <c r="S22" s="2"/>
      <c r="T22" s="2"/>
      <c r="U22" s="1"/>
      <c r="X22" s="2"/>
      <c r="Y22" s="2"/>
      <c r="Z22" s="1"/>
      <c r="AC22" s="2"/>
      <c r="AD22" s="2"/>
      <c r="AE22" s="1"/>
      <c r="AI22" s="2"/>
      <c r="AJ22" s="1"/>
      <c r="AM22" s="2"/>
      <c r="AN22" s="2"/>
      <c r="AO22" s="1"/>
      <c r="AR22" s="2"/>
      <c r="AS22" s="2"/>
      <c r="AT22" s="1"/>
      <c r="AX22" s="2"/>
      <c r="BB22" s="131"/>
      <c r="BC22" s="131"/>
      <c r="BD22" s="2"/>
      <c r="BE22" s="132"/>
      <c r="BF22" s="1"/>
    </row>
    <row r="23" customFormat="false" ht="15" hidden="false" customHeight="false" outlineLevel="0" collapsed="false">
      <c r="S23" s="2"/>
      <c r="T23" s="2"/>
      <c r="U23" s="1"/>
      <c r="X23" s="2"/>
      <c r="Y23" s="2"/>
      <c r="Z23" s="1"/>
      <c r="AC23" s="2"/>
      <c r="AD23" s="2"/>
      <c r="AE23" s="1"/>
      <c r="AJ23" s="1"/>
      <c r="AL23" s="2"/>
      <c r="AO23" s="1"/>
      <c r="AQ23" s="2"/>
      <c r="AR23" s="2"/>
      <c r="AS23" s="2"/>
      <c r="AU23" s="2"/>
      <c r="AV23" s="131"/>
      <c r="AX23" s="2"/>
      <c r="AY23" s="132"/>
      <c r="AZ23" s="1"/>
      <c r="BA23" s="1"/>
      <c r="BB23" s="1"/>
      <c r="BC23" s="1"/>
      <c r="BD23" s="1"/>
      <c r="BE23" s="1"/>
      <c r="BF23" s="1"/>
    </row>
    <row r="24" customFormat="false" ht="15" hidden="false" customHeight="false" outlineLevel="0" collapsed="false">
      <c r="S24" s="2"/>
      <c r="T24" s="2"/>
      <c r="U24" s="1"/>
      <c r="X24" s="2"/>
      <c r="Y24" s="2"/>
      <c r="Z24" s="1"/>
      <c r="AC24" s="2"/>
      <c r="AD24" s="2"/>
      <c r="AE24" s="1"/>
      <c r="AJ24" s="1"/>
      <c r="AL24" s="2"/>
      <c r="AO24" s="1"/>
      <c r="AQ24" s="2"/>
      <c r="AR24" s="2"/>
      <c r="AS24" s="2"/>
      <c r="AU24" s="2"/>
      <c r="AV24" s="131"/>
      <c r="AX24" s="2"/>
      <c r="AY24" s="132"/>
      <c r="AZ24" s="1"/>
      <c r="BA24" s="1"/>
      <c r="BB24" s="1"/>
      <c r="BC24" s="1"/>
      <c r="BD24" s="1"/>
      <c r="BE24" s="1"/>
      <c r="BF24" s="1"/>
    </row>
    <row r="25" customFormat="false" ht="15" hidden="false" customHeight="false" outlineLevel="0" collapsed="false">
      <c r="S25" s="2"/>
      <c r="T25" s="2"/>
      <c r="U25" s="1"/>
      <c r="X25" s="2"/>
      <c r="Y25" s="2"/>
      <c r="Z25" s="1"/>
      <c r="AC25" s="2"/>
      <c r="AD25" s="2"/>
      <c r="AE25" s="1"/>
      <c r="AJ25" s="1"/>
      <c r="AL25" s="2"/>
      <c r="AO25" s="1"/>
      <c r="AQ25" s="2"/>
      <c r="AR25" s="2"/>
      <c r="AS25" s="2"/>
      <c r="AU25" s="2"/>
      <c r="AV25" s="131"/>
      <c r="AX25" s="2"/>
      <c r="AY25" s="132"/>
      <c r="AZ25" s="1"/>
      <c r="BA25" s="1"/>
      <c r="BB25" s="1"/>
      <c r="BC25" s="1"/>
      <c r="BD25" s="1"/>
      <c r="BE25" s="1"/>
      <c r="BF25" s="1"/>
    </row>
    <row r="26" customFormat="false" ht="15" hidden="false" customHeight="false" outlineLevel="0" collapsed="false">
      <c r="S26" s="2"/>
      <c r="T26" s="2"/>
      <c r="U26" s="1"/>
      <c r="X26" s="2"/>
      <c r="Y26" s="2"/>
      <c r="Z26" s="1"/>
      <c r="AC26" s="2"/>
      <c r="AD26" s="2"/>
      <c r="AE26" s="1"/>
      <c r="AJ26" s="1"/>
      <c r="AL26" s="2"/>
      <c r="AO26" s="1"/>
      <c r="AQ26" s="2"/>
      <c r="AR26" s="2"/>
      <c r="AS26" s="2"/>
      <c r="AU26" s="2"/>
      <c r="AV26" s="131"/>
      <c r="AX26" s="2"/>
      <c r="AY26" s="132"/>
      <c r="AZ26" s="1"/>
      <c r="BA26" s="1"/>
      <c r="BB26" s="1"/>
      <c r="BC26" s="1"/>
      <c r="BD26" s="1"/>
      <c r="BE26" s="1"/>
      <c r="BF26" s="1"/>
    </row>
    <row r="27" customFormat="false" ht="15" hidden="false" customHeight="false" outlineLevel="0" collapsed="false">
      <c r="U27" s="1"/>
      <c r="W27" s="2"/>
      <c r="Z27" s="1"/>
      <c r="AB27" s="2"/>
      <c r="AE27" s="1"/>
      <c r="AJ27" s="1"/>
      <c r="AO27" s="1"/>
      <c r="AP27" s="2"/>
      <c r="AQ27" s="2"/>
      <c r="AR27" s="2"/>
      <c r="AS27" s="2"/>
      <c r="AU27" s="131"/>
      <c r="AV27" s="2"/>
      <c r="AX27" s="132"/>
      <c r="AY27" s="1"/>
      <c r="AZ27" s="1"/>
      <c r="BA27" s="1"/>
      <c r="BB27" s="1"/>
      <c r="BC27" s="1"/>
      <c r="BD27" s="1"/>
      <c r="BE27" s="1"/>
      <c r="BF27" s="1"/>
    </row>
    <row r="28" customFormat="false" ht="15" hidden="false" customHeight="false" outlineLevel="0" collapsed="false">
      <c r="S28" s="2"/>
      <c r="T28" s="2"/>
      <c r="U28" s="1"/>
      <c r="X28" s="2"/>
      <c r="Y28" s="2"/>
      <c r="Z28" s="1"/>
      <c r="AC28" s="2"/>
      <c r="AD28" s="2"/>
      <c r="AE28" s="1"/>
      <c r="AJ28" s="1"/>
      <c r="AL28" s="2"/>
      <c r="AO28" s="1"/>
      <c r="AQ28" s="2"/>
      <c r="AR28" s="2"/>
      <c r="AS28" s="2"/>
      <c r="AU28" s="2"/>
      <c r="AV28" s="131"/>
      <c r="AX28" s="2"/>
      <c r="AY28" s="132"/>
      <c r="AZ28" s="1"/>
      <c r="BA28" s="1"/>
      <c r="BB28" s="1"/>
      <c r="BC28" s="1"/>
      <c r="BD28" s="1"/>
      <c r="BE28" s="1"/>
      <c r="BF28" s="1"/>
    </row>
    <row r="29" customFormat="false" ht="15" hidden="false" customHeight="false" outlineLevel="0" collapsed="false">
      <c r="S29" s="2"/>
      <c r="T29" s="2"/>
      <c r="U29" s="1"/>
      <c r="X29" s="2"/>
      <c r="Y29" s="2"/>
      <c r="Z29" s="1"/>
      <c r="AC29" s="2"/>
      <c r="AD29" s="2"/>
      <c r="AE29" s="1"/>
      <c r="AJ29" s="1"/>
      <c r="AL29" s="2"/>
      <c r="AO29" s="1"/>
      <c r="AQ29" s="2"/>
      <c r="AR29" s="2"/>
      <c r="AS29" s="2"/>
      <c r="AU29" s="2"/>
      <c r="AV29" s="131"/>
      <c r="AX29" s="2"/>
      <c r="AY29" s="132"/>
      <c r="AZ29" s="1"/>
      <c r="BA29" s="1"/>
      <c r="BB29" s="1"/>
      <c r="BC29" s="1"/>
      <c r="BD29" s="1"/>
      <c r="BE29" s="1"/>
      <c r="BF29" s="1"/>
    </row>
    <row r="30" customFormat="false" ht="15" hidden="false" customHeight="false" outlineLevel="0" collapsed="false">
      <c r="S30" s="2"/>
      <c r="T30" s="2"/>
      <c r="U30" s="1"/>
      <c r="X30" s="2"/>
      <c r="Y30" s="2"/>
      <c r="Z30" s="1"/>
      <c r="AC30" s="2"/>
      <c r="AD30" s="2"/>
      <c r="AE30" s="1"/>
      <c r="AJ30" s="1"/>
      <c r="AL30" s="2"/>
      <c r="AO30" s="1"/>
      <c r="AQ30" s="2"/>
      <c r="AR30" s="2"/>
      <c r="AS30" s="2"/>
      <c r="AU30" s="2"/>
      <c r="AV30" s="131"/>
      <c r="AX30" s="2"/>
      <c r="AY30" s="132"/>
      <c r="AZ30" s="1"/>
      <c r="BA30" s="1"/>
      <c r="BB30" s="1"/>
      <c r="BC30" s="1"/>
      <c r="BD30" s="1"/>
      <c r="BE30" s="1"/>
      <c r="BF30" s="1"/>
    </row>
    <row r="31" customFormat="false" ht="15" hidden="false" customHeight="false" outlineLevel="0" collapsed="false">
      <c r="S31" s="2"/>
      <c r="T31" s="2"/>
      <c r="U31" s="1"/>
      <c r="X31" s="2"/>
      <c r="Y31" s="2"/>
      <c r="Z31" s="1"/>
      <c r="AC31" s="2"/>
      <c r="AD31" s="2"/>
      <c r="AE31" s="1"/>
      <c r="AJ31" s="1"/>
      <c r="AL31" s="2"/>
      <c r="AO31" s="1"/>
      <c r="AQ31" s="2"/>
      <c r="AR31" s="2"/>
      <c r="AS31" s="2"/>
      <c r="AU31" s="2"/>
      <c r="AV31" s="131"/>
      <c r="AX31" s="2"/>
      <c r="AY31" s="132"/>
      <c r="AZ31" s="1"/>
      <c r="BA31" s="1"/>
      <c r="BB31" s="1"/>
      <c r="BC31" s="1"/>
      <c r="BD31" s="1"/>
      <c r="BE31" s="1"/>
      <c r="BF31" s="1"/>
    </row>
    <row r="32" customFormat="false" ht="15" hidden="false" customHeight="false" outlineLevel="0" collapsed="false">
      <c r="S32" s="2"/>
      <c r="T32" s="2"/>
      <c r="U32" s="1"/>
      <c r="X32" s="2"/>
      <c r="Y32" s="2"/>
      <c r="Z32" s="1"/>
      <c r="AC32" s="2"/>
      <c r="AD32" s="2"/>
      <c r="AE32" s="1"/>
      <c r="AJ32" s="1"/>
      <c r="AL32" s="2"/>
      <c r="AO32" s="1"/>
      <c r="AQ32" s="2"/>
      <c r="AR32" s="2"/>
      <c r="AS32" s="2"/>
      <c r="AU32" s="2"/>
      <c r="AV32" s="131"/>
      <c r="AX32" s="2"/>
      <c r="AY32" s="132"/>
      <c r="AZ32" s="1"/>
      <c r="BA32" s="1"/>
      <c r="BB32" s="1"/>
      <c r="BC32" s="1"/>
      <c r="BD32" s="1"/>
      <c r="BE32" s="1"/>
      <c r="BF32" s="1"/>
    </row>
    <row r="33" customFormat="false" ht="15" hidden="false" customHeight="false" outlineLevel="0" collapsed="false">
      <c r="S33" s="2"/>
      <c r="T33" s="2"/>
      <c r="U33" s="1"/>
      <c r="X33" s="2"/>
      <c r="Y33" s="2"/>
      <c r="Z33" s="1"/>
      <c r="AC33" s="2"/>
      <c r="AD33" s="2"/>
      <c r="AE33" s="1"/>
      <c r="AJ33" s="1"/>
      <c r="AL33" s="2"/>
      <c r="AO33" s="1"/>
      <c r="AQ33" s="2"/>
      <c r="AR33" s="2"/>
      <c r="AS33" s="2"/>
      <c r="AU33" s="2"/>
      <c r="AV33" s="131"/>
      <c r="AX33" s="2"/>
      <c r="AY33" s="132"/>
      <c r="AZ33" s="1"/>
      <c r="BA33" s="1"/>
      <c r="BB33" s="1"/>
      <c r="BC33" s="1"/>
      <c r="BD33" s="1"/>
      <c r="BE33" s="1"/>
      <c r="BF33" s="1"/>
    </row>
    <row r="34" customFormat="false" ht="15" hidden="false" customHeight="false" outlineLevel="0" collapsed="false">
      <c r="S34" s="2"/>
      <c r="T34" s="2"/>
      <c r="U34" s="1"/>
      <c r="X34" s="2"/>
      <c r="Y34" s="2"/>
      <c r="Z34" s="1"/>
      <c r="AC34" s="2"/>
      <c r="AD34" s="2"/>
      <c r="AE34" s="1"/>
      <c r="AJ34" s="1"/>
      <c r="AL34" s="2"/>
      <c r="AO34" s="1"/>
      <c r="AQ34" s="2"/>
      <c r="AR34" s="2"/>
      <c r="AS34" s="2"/>
      <c r="AU34" s="2"/>
      <c r="AV34" s="131"/>
      <c r="AX34" s="2"/>
      <c r="AY34" s="132"/>
      <c r="AZ34" s="1"/>
      <c r="BA34" s="1"/>
      <c r="BB34" s="1"/>
      <c r="BC34" s="1"/>
      <c r="BD34" s="1"/>
      <c r="BE34" s="1"/>
      <c r="BF34" s="1"/>
    </row>
    <row r="35" customFormat="false" ht="15" hidden="false" customHeight="false" outlineLevel="0" collapsed="false">
      <c r="S35" s="2"/>
      <c r="T35" s="2"/>
      <c r="U35" s="1"/>
      <c r="X35" s="2"/>
      <c r="Y35" s="2"/>
      <c r="Z35" s="1"/>
      <c r="AC35" s="2"/>
      <c r="AD35" s="2"/>
      <c r="AE35" s="1"/>
      <c r="AJ35" s="1"/>
      <c r="AL35" s="2"/>
      <c r="AO35" s="1"/>
      <c r="AQ35" s="2"/>
      <c r="AR35" s="2"/>
      <c r="AS35" s="2"/>
      <c r="AU35" s="2"/>
      <c r="AV35" s="131"/>
      <c r="AX35" s="2"/>
      <c r="AY35" s="132"/>
      <c r="AZ35" s="1"/>
      <c r="BA35" s="1"/>
      <c r="BB35" s="1"/>
      <c r="BC35" s="1"/>
      <c r="BD35" s="1"/>
      <c r="BE35" s="1"/>
      <c r="BF35" s="1"/>
    </row>
    <row r="36" customFormat="false" ht="15" hidden="false" customHeight="false" outlineLevel="0" collapsed="false">
      <c r="S36" s="2"/>
      <c r="T36" s="2"/>
      <c r="U36" s="1"/>
      <c r="X36" s="2"/>
      <c r="Y36" s="2"/>
      <c r="Z36" s="1"/>
      <c r="AC36" s="2"/>
      <c r="AD36" s="2"/>
      <c r="AE36" s="1"/>
      <c r="AJ36" s="1"/>
      <c r="AL36" s="2"/>
      <c r="AO36" s="1"/>
      <c r="AQ36" s="2"/>
      <c r="AR36" s="2"/>
      <c r="AS36" s="2"/>
      <c r="AU36" s="2"/>
      <c r="AV36" s="131"/>
      <c r="AX36" s="2"/>
      <c r="AY36" s="132"/>
      <c r="AZ36" s="1"/>
      <c r="BA36" s="1"/>
      <c r="BB36" s="1"/>
      <c r="BC36" s="1"/>
      <c r="BD36" s="1"/>
      <c r="BE36" s="1"/>
      <c r="BF36" s="1"/>
    </row>
    <row r="37" customFormat="false" ht="15" hidden="false" customHeight="false" outlineLevel="0" collapsed="false">
      <c r="S37" s="2"/>
      <c r="T37" s="2"/>
      <c r="U37" s="1"/>
      <c r="X37" s="2"/>
      <c r="Y37" s="2"/>
      <c r="Z37" s="1"/>
      <c r="AC37" s="2"/>
      <c r="AD37" s="2"/>
      <c r="AE37" s="1"/>
      <c r="AJ37" s="1"/>
      <c r="AL37" s="2"/>
      <c r="AO37" s="1"/>
      <c r="AQ37" s="2"/>
      <c r="AR37" s="2"/>
      <c r="AS37" s="2"/>
      <c r="AU37" s="2"/>
      <c r="AV37" s="131"/>
      <c r="AX37" s="2"/>
      <c r="AY37" s="132"/>
      <c r="AZ37" s="1"/>
      <c r="BA37" s="1"/>
      <c r="BB37" s="1"/>
      <c r="BC37" s="1"/>
      <c r="BD37" s="1"/>
      <c r="BE37" s="1"/>
      <c r="BF37" s="1"/>
    </row>
    <row r="38" customFormat="false" ht="15" hidden="false" customHeight="false" outlineLevel="0" collapsed="false">
      <c r="S38" s="2"/>
      <c r="T38" s="2"/>
      <c r="U38" s="1"/>
      <c r="X38" s="2"/>
      <c r="Y38" s="2"/>
      <c r="Z38" s="1"/>
      <c r="AC38" s="2"/>
      <c r="AD38" s="2"/>
      <c r="AE38" s="1"/>
      <c r="AJ38" s="1"/>
      <c r="AL38" s="2"/>
      <c r="AO38" s="1"/>
      <c r="AQ38" s="2"/>
      <c r="AR38" s="2"/>
      <c r="AS38" s="2"/>
      <c r="AU38" s="2"/>
      <c r="AV38" s="131"/>
      <c r="AX38" s="2"/>
      <c r="AY38" s="132"/>
      <c r="AZ38" s="1"/>
      <c r="BA38" s="1"/>
      <c r="BB38" s="1"/>
      <c r="BC38" s="1"/>
      <c r="BD38" s="1"/>
      <c r="BE38" s="1"/>
      <c r="BF38" s="1"/>
    </row>
    <row r="39" customFormat="false" ht="15" hidden="false" customHeight="false" outlineLevel="0" collapsed="false">
      <c r="S39" s="2"/>
      <c r="T39" s="2"/>
      <c r="U39" s="1"/>
      <c r="X39" s="2"/>
      <c r="Y39" s="2"/>
      <c r="Z39" s="1"/>
      <c r="AC39" s="2"/>
      <c r="AD39" s="2"/>
      <c r="AE39" s="1"/>
      <c r="AJ39" s="1"/>
      <c r="AL39" s="2"/>
      <c r="AO39" s="1"/>
      <c r="AQ39" s="2"/>
      <c r="AR39" s="2"/>
      <c r="AS39" s="2"/>
      <c r="AU39" s="2"/>
      <c r="AV39" s="131"/>
      <c r="AX39" s="2"/>
      <c r="AY39" s="132"/>
      <c r="AZ39" s="1"/>
      <c r="BA39" s="1"/>
      <c r="BB39" s="1"/>
      <c r="BC39" s="1"/>
      <c r="BD39" s="1"/>
      <c r="BE39" s="1"/>
      <c r="BF39" s="1"/>
    </row>
    <row r="40" customFormat="false" ht="15" hidden="false" customHeight="false" outlineLevel="0" collapsed="false">
      <c r="S40" s="2"/>
      <c r="T40" s="2"/>
      <c r="U40" s="1"/>
      <c r="X40" s="2"/>
      <c r="Y40" s="2"/>
      <c r="Z40" s="1"/>
      <c r="AC40" s="2"/>
      <c r="AD40" s="2"/>
      <c r="AE40" s="1"/>
      <c r="AJ40" s="1"/>
      <c r="AL40" s="2"/>
      <c r="AO40" s="1"/>
      <c r="AQ40" s="2"/>
      <c r="AR40" s="2"/>
      <c r="AS40" s="2"/>
      <c r="AU40" s="2"/>
      <c r="AV40" s="131"/>
      <c r="AX40" s="2"/>
      <c r="AY40" s="132"/>
      <c r="AZ40" s="1"/>
      <c r="BA40" s="1"/>
      <c r="BB40" s="1"/>
      <c r="BC40" s="1"/>
      <c r="BD40" s="1"/>
      <c r="BE40" s="1"/>
      <c r="BF40" s="1"/>
    </row>
    <row r="41" customFormat="false" ht="15" hidden="false" customHeight="false" outlineLevel="0" collapsed="false">
      <c r="S41" s="2"/>
      <c r="T41" s="2"/>
      <c r="U41" s="1"/>
      <c r="X41" s="2"/>
      <c r="Y41" s="2"/>
      <c r="Z41" s="1"/>
      <c r="AC41" s="2"/>
      <c r="AD41" s="2"/>
      <c r="AE41" s="1"/>
      <c r="AJ41" s="1"/>
      <c r="AL41" s="2"/>
      <c r="AO41" s="1"/>
      <c r="AQ41" s="2"/>
      <c r="AR41" s="2"/>
      <c r="AS41" s="2"/>
      <c r="AU41" s="2"/>
      <c r="AV41" s="131"/>
      <c r="AX41" s="2"/>
      <c r="AY41" s="132"/>
      <c r="AZ41" s="1"/>
      <c r="BA41" s="1"/>
      <c r="BB41" s="1"/>
      <c r="BC41" s="1"/>
      <c r="BD41" s="1"/>
      <c r="BE41" s="1"/>
      <c r="BF41" s="1"/>
    </row>
    <row r="42" customFormat="false" ht="15" hidden="false" customHeight="false" outlineLevel="0" collapsed="false">
      <c r="S42" s="2"/>
      <c r="T42" s="2"/>
      <c r="U42" s="1"/>
      <c r="X42" s="2"/>
      <c r="Y42" s="2"/>
      <c r="Z42" s="1"/>
      <c r="AC42" s="2"/>
      <c r="AD42" s="2"/>
      <c r="AE42" s="1"/>
      <c r="AJ42" s="1"/>
      <c r="AL42" s="2"/>
      <c r="AO42" s="1"/>
      <c r="AQ42" s="2"/>
      <c r="AR42" s="2"/>
      <c r="AS42" s="2"/>
      <c r="AU42" s="2"/>
      <c r="AV42" s="131"/>
      <c r="AX42" s="2"/>
      <c r="AY42" s="132"/>
      <c r="AZ42" s="1"/>
      <c r="BA42" s="1"/>
      <c r="BB42" s="1"/>
      <c r="BC42" s="1"/>
      <c r="BD42" s="1"/>
      <c r="BE42" s="1"/>
      <c r="BF42" s="1"/>
    </row>
    <row r="43" customFormat="false" ht="15" hidden="false" customHeight="false" outlineLevel="0" collapsed="false">
      <c r="S43" s="2"/>
      <c r="T43" s="2"/>
      <c r="U43" s="1"/>
      <c r="X43" s="2"/>
      <c r="Y43" s="2"/>
      <c r="Z43" s="1"/>
      <c r="AC43" s="2"/>
      <c r="AD43" s="2"/>
      <c r="AE43" s="1"/>
      <c r="AJ43" s="1"/>
      <c r="AL43" s="2"/>
      <c r="AO43" s="1"/>
      <c r="AQ43" s="2"/>
      <c r="AR43" s="2"/>
      <c r="AS43" s="2"/>
      <c r="AU43" s="2"/>
      <c r="AV43" s="131"/>
      <c r="AX43" s="2"/>
      <c r="AY43" s="132"/>
      <c r="AZ43" s="1"/>
      <c r="BA43" s="1"/>
      <c r="BB43" s="1"/>
      <c r="BC43" s="1"/>
      <c r="BD43" s="1"/>
      <c r="BE43" s="1"/>
      <c r="BF43" s="1"/>
    </row>
    <row r="44" customFormat="false" ht="15" hidden="false" customHeight="false" outlineLevel="0" collapsed="false">
      <c r="S44" s="2"/>
      <c r="T44" s="2"/>
      <c r="U44" s="1"/>
      <c r="X44" s="2"/>
      <c r="Y44" s="2"/>
      <c r="Z44" s="1"/>
      <c r="AC44" s="2"/>
      <c r="AD44" s="2"/>
      <c r="AE44" s="1"/>
      <c r="AJ44" s="1"/>
      <c r="AL44" s="2"/>
      <c r="AO44" s="1"/>
      <c r="AQ44" s="2"/>
      <c r="AR44" s="2"/>
      <c r="AS44" s="2"/>
      <c r="AU44" s="2"/>
      <c r="AV44" s="131"/>
      <c r="AX44" s="2"/>
      <c r="AY44" s="132"/>
      <c r="AZ44" s="1"/>
      <c r="BA44" s="1"/>
      <c r="BB44" s="1"/>
      <c r="BC44" s="1"/>
      <c r="BD44" s="1"/>
      <c r="BE44" s="1"/>
      <c r="BF44" s="1"/>
    </row>
    <row r="45" customFormat="false" ht="15" hidden="false" customHeight="false" outlineLevel="0" collapsed="false">
      <c r="S45" s="2"/>
      <c r="T45" s="2"/>
      <c r="U45" s="1"/>
      <c r="X45" s="2"/>
      <c r="Y45" s="2"/>
      <c r="Z45" s="1"/>
      <c r="AC45" s="2"/>
      <c r="AD45" s="2"/>
      <c r="AE45" s="1"/>
      <c r="AJ45" s="1"/>
      <c r="AL45" s="2"/>
      <c r="AO45" s="1"/>
      <c r="AQ45" s="2"/>
      <c r="AR45" s="2"/>
      <c r="AS45" s="2"/>
      <c r="AU45" s="2"/>
      <c r="AV45" s="131"/>
      <c r="AX45" s="2"/>
      <c r="AY45" s="132"/>
      <c r="AZ45" s="1"/>
      <c r="BA45" s="1"/>
      <c r="BB45" s="1"/>
      <c r="BC45" s="1"/>
      <c r="BD45" s="1"/>
      <c r="BE45" s="1"/>
      <c r="BF45" s="1"/>
    </row>
    <row r="46" customFormat="false" ht="15" hidden="false" customHeight="false" outlineLevel="0" collapsed="false">
      <c r="S46" s="2"/>
      <c r="T46" s="2"/>
      <c r="U46" s="1"/>
      <c r="X46" s="2"/>
      <c r="Y46" s="2"/>
      <c r="Z46" s="1"/>
      <c r="AC46" s="2"/>
      <c r="AD46" s="2"/>
      <c r="AE46" s="1"/>
      <c r="AJ46" s="1"/>
      <c r="AL46" s="2"/>
      <c r="AO46" s="1"/>
      <c r="AQ46" s="2"/>
      <c r="AR46" s="2"/>
      <c r="AS46" s="2"/>
      <c r="AU46" s="2"/>
      <c r="AV46" s="131"/>
      <c r="AX46" s="2"/>
      <c r="AY46" s="132"/>
      <c r="AZ46" s="1"/>
      <c r="BA46" s="1"/>
      <c r="BB46" s="1"/>
      <c r="BC46" s="1"/>
      <c r="BD46" s="1"/>
      <c r="BE46" s="1"/>
      <c r="BF46" s="1"/>
    </row>
    <row r="47" customFormat="false" ht="15" hidden="false" customHeight="false" outlineLevel="0" collapsed="false">
      <c r="S47" s="2"/>
      <c r="T47" s="2"/>
      <c r="U47" s="1"/>
      <c r="X47" s="2"/>
      <c r="Y47" s="2"/>
      <c r="Z47" s="1"/>
      <c r="AC47" s="2"/>
      <c r="AD47" s="2"/>
      <c r="AE47" s="1"/>
      <c r="AJ47" s="1"/>
      <c r="AL47" s="2"/>
      <c r="AO47" s="1"/>
      <c r="AQ47" s="2"/>
      <c r="AR47" s="2"/>
      <c r="AS47" s="2"/>
      <c r="AU47" s="2"/>
      <c r="AV47" s="131"/>
      <c r="AX47" s="2"/>
      <c r="AY47" s="132"/>
      <c r="AZ47" s="1"/>
      <c r="BA47" s="1"/>
      <c r="BB47" s="1"/>
      <c r="BC47" s="1"/>
      <c r="BD47" s="1"/>
      <c r="BE47" s="1"/>
      <c r="BF47" s="1"/>
    </row>
    <row r="48" customFormat="false" ht="15" hidden="false" customHeight="false" outlineLevel="0" collapsed="false">
      <c r="S48" s="2"/>
      <c r="T48" s="2"/>
      <c r="U48" s="1"/>
      <c r="X48" s="2"/>
      <c r="Y48" s="2"/>
      <c r="Z48" s="1"/>
      <c r="AC48" s="2"/>
      <c r="AD48" s="2"/>
      <c r="AE48" s="1"/>
      <c r="AJ48" s="1"/>
      <c r="AL48" s="2"/>
      <c r="AO48" s="1"/>
      <c r="AQ48" s="2"/>
      <c r="AR48" s="2"/>
      <c r="AS48" s="2"/>
      <c r="AU48" s="2"/>
      <c r="AV48" s="131"/>
      <c r="AX48" s="2"/>
      <c r="AY48" s="132"/>
      <c r="AZ48" s="1"/>
      <c r="BA48" s="1"/>
      <c r="BB48" s="1"/>
      <c r="BC48" s="1"/>
      <c r="BD48" s="1"/>
      <c r="BE48" s="1"/>
      <c r="BF48" s="1"/>
    </row>
    <row r="49" customFormat="false" ht="15" hidden="false" customHeight="false" outlineLevel="0" collapsed="false">
      <c r="S49" s="2"/>
      <c r="T49" s="2"/>
      <c r="U49" s="1"/>
      <c r="X49" s="2"/>
      <c r="Y49" s="2"/>
      <c r="Z49" s="1"/>
      <c r="AC49" s="2"/>
      <c r="AD49" s="2"/>
      <c r="AE49" s="1"/>
      <c r="AJ49" s="1"/>
      <c r="AL49" s="2"/>
      <c r="AO49" s="1"/>
      <c r="AQ49" s="2"/>
      <c r="AR49" s="2"/>
      <c r="AS49" s="2"/>
      <c r="AU49" s="2"/>
      <c r="AV49" s="131"/>
      <c r="AX49" s="2"/>
      <c r="AY49" s="132"/>
      <c r="AZ49" s="1"/>
      <c r="BA49" s="1"/>
      <c r="BB49" s="1"/>
      <c r="BC49" s="1"/>
      <c r="BD49" s="1"/>
      <c r="BE49" s="1"/>
      <c r="BF49" s="1"/>
    </row>
    <row r="50" customFormat="false" ht="15" hidden="false" customHeight="false" outlineLevel="0" collapsed="false">
      <c r="S50" s="2"/>
      <c r="T50" s="2"/>
      <c r="U50" s="1"/>
      <c r="X50" s="2"/>
      <c r="Y50" s="2"/>
      <c r="Z50" s="1"/>
      <c r="AC50" s="2"/>
      <c r="AD50" s="2"/>
      <c r="AE50" s="1"/>
      <c r="AJ50" s="1"/>
      <c r="AL50" s="2"/>
      <c r="AO50" s="1"/>
      <c r="AQ50" s="2"/>
      <c r="AR50" s="2"/>
      <c r="AS50" s="2"/>
      <c r="AU50" s="2"/>
      <c r="AV50" s="131"/>
      <c r="AX50" s="2"/>
      <c r="AY50" s="132"/>
      <c r="AZ50" s="1"/>
      <c r="BA50" s="1"/>
      <c r="BB50" s="1"/>
      <c r="BC50" s="1"/>
      <c r="BD50" s="1"/>
      <c r="BE50" s="1"/>
      <c r="BF50" s="1"/>
    </row>
    <row r="51" customFormat="false" ht="15" hidden="false" customHeight="false" outlineLevel="0" collapsed="false">
      <c r="S51" s="2"/>
      <c r="T51" s="2"/>
      <c r="U51" s="1"/>
      <c r="X51" s="2"/>
      <c r="Y51" s="2"/>
      <c r="Z51" s="1"/>
      <c r="AC51" s="2"/>
      <c r="AD51" s="2"/>
      <c r="AE51" s="1"/>
      <c r="AJ51" s="1"/>
      <c r="AL51" s="2"/>
      <c r="AO51" s="1"/>
      <c r="AQ51" s="2"/>
      <c r="AR51" s="2"/>
      <c r="AS51" s="2"/>
      <c r="AU51" s="2"/>
      <c r="AV51" s="131"/>
      <c r="AX51" s="2"/>
      <c r="AY51" s="132"/>
      <c r="AZ51" s="1"/>
      <c r="BA51" s="1"/>
      <c r="BB51" s="1"/>
      <c r="BC51" s="1"/>
      <c r="BD51" s="1"/>
      <c r="BE51" s="1"/>
      <c r="BF51" s="1"/>
    </row>
    <row r="52" customFormat="false" ht="15" hidden="false" customHeight="false" outlineLevel="0" collapsed="false">
      <c r="S52" s="2"/>
      <c r="T52" s="2"/>
      <c r="U52" s="1"/>
      <c r="X52" s="2"/>
      <c r="Y52" s="2"/>
      <c r="Z52" s="1"/>
      <c r="AC52" s="2"/>
      <c r="AD52" s="2"/>
      <c r="AE52" s="1"/>
      <c r="AJ52" s="1"/>
      <c r="AL52" s="2"/>
      <c r="AO52" s="1"/>
      <c r="AQ52" s="2"/>
      <c r="AR52" s="2"/>
      <c r="AS52" s="2"/>
      <c r="AU52" s="2"/>
      <c r="AV52" s="131"/>
      <c r="AX52" s="2"/>
      <c r="AY52" s="132"/>
      <c r="AZ52" s="1"/>
      <c r="BA52" s="1"/>
      <c r="BB52" s="1"/>
      <c r="BC52" s="1"/>
      <c r="BD52" s="1"/>
      <c r="BE52" s="1"/>
      <c r="BF52" s="1"/>
    </row>
    <row r="53" customFormat="false" ht="15" hidden="false" customHeight="false" outlineLevel="0" collapsed="false">
      <c r="S53" s="2"/>
      <c r="T53" s="2"/>
      <c r="U53" s="1"/>
      <c r="X53" s="2"/>
      <c r="Y53" s="2"/>
      <c r="Z53" s="1"/>
      <c r="AC53" s="2"/>
      <c r="AD53" s="2"/>
      <c r="AE53" s="1"/>
      <c r="AJ53" s="1"/>
      <c r="AL53" s="2"/>
      <c r="AO53" s="1"/>
      <c r="AQ53" s="2"/>
      <c r="AR53" s="2"/>
      <c r="AS53" s="2"/>
      <c r="AU53" s="2"/>
      <c r="AV53" s="131"/>
      <c r="AX53" s="2"/>
      <c r="AY53" s="132"/>
      <c r="AZ53" s="1"/>
      <c r="BA53" s="1"/>
      <c r="BB53" s="1"/>
      <c r="BC53" s="1"/>
      <c r="BD53" s="1"/>
      <c r="BE53" s="1"/>
      <c r="BF53" s="1"/>
    </row>
    <row r="54" customFormat="false" ht="15" hidden="false" customHeight="false" outlineLevel="0" collapsed="false">
      <c r="S54" s="2"/>
      <c r="T54" s="2"/>
      <c r="U54" s="1"/>
      <c r="X54" s="2"/>
      <c r="Y54" s="2"/>
      <c r="Z54" s="1"/>
      <c r="AC54" s="2"/>
      <c r="AD54" s="2"/>
      <c r="AE54" s="1"/>
      <c r="AJ54" s="1"/>
      <c r="AL54" s="2"/>
      <c r="AO54" s="1"/>
      <c r="AQ54" s="2"/>
      <c r="AR54" s="2"/>
      <c r="AS54" s="2"/>
      <c r="AU54" s="2"/>
      <c r="AV54" s="131"/>
      <c r="AX54" s="2"/>
      <c r="AY54" s="132"/>
      <c r="AZ54" s="1"/>
      <c r="BA54" s="1"/>
      <c r="BB54" s="1"/>
      <c r="BC54" s="1"/>
      <c r="BD54" s="1"/>
      <c r="BE54" s="1"/>
      <c r="BF54" s="1"/>
    </row>
    <row r="55" customFormat="false" ht="15" hidden="false" customHeight="false" outlineLevel="0" collapsed="false">
      <c r="S55" s="2"/>
      <c r="T55" s="2"/>
      <c r="U55" s="1"/>
      <c r="X55" s="2"/>
      <c r="Y55" s="2"/>
      <c r="Z55" s="1"/>
      <c r="AC55" s="2"/>
      <c r="AD55" s="2"/>
      <c r="AE55" s="1"/>
      <c r="AJ55" s="1"/>
      <c r="AL55" s="2"/>
      <c r="AO55" s="1"/>
      <c r="AQ55" s="2"/>
      <c r="AR55" s="2"/>
      <c r="AS55" s="2"/>
      <c r="AU55" s="2"/>
      <c r="AV55" s="131"/>
      <c r="AX55" s="2"/>
      <c r="AY55" s="132"/>
      <c r="AZ55" s="1"/>
      <c r="BA55" s="1"/>
      <c r="BB55" s="1"/>
      <c r="BC55" s="1"/>
      <c r="BD55" s="1"/>
      <c r="BE55" s="1"/>
      <c r="BF55" s="1"/>
    </row>
    <row r="56" customFormat="false" ht="15" hidden="false" customHeight="false" outlineLevel="0" collapsed="false">
      <c r="S56" s="2"/>
      <c r="T56" s="2"/>
      <c r="U56" s="1"/>
      <c r="X56" s="2"/>
      <c r="Y56" s="2"/>
      <c r="Z56" s="1"/>
      <c r="AC56" s="2"/>
      <c r="AD56" s="2"/>
      <c r="AE56" s="1"/>
      <c r="AJ56" s="1"/>
      <c r="AL56" s="2"/>
      <c r="AO56" s="1"/>
      <c r="AQ56" s="2"/>
      <c r="AR56" s="2"/>
      <c r="AS56" s="2"/>
      <c r="AU56" s="2"/>
      <c r="AV56" s="131"/>
      <c r="AX56" s="2"/>
      <c r="AY56" s="132"/>
      <c r="AZ56" s="1"/>
      <c r="BA56" s="1"/>
      <c r="BB56" s="1"/>
      <c r="BC56" s="1"/>
      <c r="BD56" s="1"/>
      <c r="BE56" s="1"/>
      <c r="BF56" s="1"/>
    </row>
    <row r="57" customFormat="false" ht="15" hidden="false" customHeight="false" outlineLevel="0" collapsed="false">
      <c r="AI57" s="2"/>
      <c r="AJ57" s="1"/>
      <c r="AM57" s="2"/>
      <c r="AN57" s="2"/>
      <c r="AO57" s="1"/>
      <c r="AR57" s="2"/>
      <c r="AS57" s="2"/>
      <c r="AU57" s="2"/>
      <c r="AV57" s="2"/>
      <c r="AW57" s="131"/>
      <c r="AX57" s="131"/>
      <c r="AZ57" s="132"/>
      <c r="BA57" s="1"/>
      <c r="BB57" s="1"/>
      <c r="BC57" s="1"/>
      <c r="BD57" s="1"/>
      <c r="BE57" s="1"/>
      <c r="BF57" s="1"/>
    </row>
    <row r="58" customFormat="false" ht="15" hidden="false" customHeight="false" outlineLevel="0" collapsed="false">
      <c r="AI58" s="2"/>
      <c r="AJ58" s="1"/>
      <c r="AM58" s="2"/>
      <c r="AN58" s="2"/>
      <c r="AO58" s="1"/>
      <c r="AR58" s="2"/>
      <c r="AS58" s="2"/>
      <c r="AU58" s="2"/>
      <c r="AV58" s="2"/>
      <c r="AW58" s="131"/>
      <c r="AX58" s="131"/>
      <c r="AZ58" s="132"/>
      <c r="BA58" s="1"/>
      <c r="BB58" s="1"/>
      <c r="BC58" s="1"/>
      <c r="BD58" s="1"/>
      <c r="BE58" s="1"/>
      <c r="BF58" s="1"/>
    </row>
    <row r="59" customFormat="false" ht="15" hidden="false" customHeight="false" outlineLevel="0" collapsed="false">
      <c r="AI59" s="2"/>
      <c r="AJ59" s="1"/>
      <c r="AM59" s="2"/>
      <c r="AN59" s="2"/>
      <c r="AO59" s="1"/>
      <c r="AR59" s="2"/>
      <c r="AS59" s="2"/>
      <c r="AU59" s="2"/>
      <c r="AV59" s="2"/>
      <c r="AW59" s="131"/>
      <c r="AX59" s="131"/>
      <c r="AZ59" s="132"/>
      <c r="BA59" s="1"/>
      <c r="BB59" s="1"/>
      <c r="BC59" s="1"/>
      <c r="BD59" s="1"/>
      <c r="BE59" s="1"/>
      <c r="BF59" s="1"/>
    </row>
  </sheetData>
  <sheetProtection sheet="true" password="d0e3" objects="true" scenarios="true"/>
  <mergeCells count="11">
    <mergeCell ref="B4:F4"/>
    <mergeCell ref="G4:K4"/>
    <mergeCell ref="L4:P4"/>
    <mergeCell ref="Q4:U4"/>
    <mergeCell ref="V4:Z4"/>
    <mergeCell ref="AA4:AE4"/>
    <mergeCell ref="AF4:AJ4"/>
    <mergeCell ref="AK4:AO4"/>
    <mergeCell ref="AP4:AT4"/>
    <mergeCell ref="AU4:AY4"/>
    <mergeCell ref="AZ4:BE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R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29" width="19.57"/>
    <col collapsed="false" customWidth="true" hidden="false" outlineLevel="0" max="4" min="2" style="130" width="35.57"/>
  </cols>
  <sheetData>
    <row r="2" customFormat="false" ht="15" hidden="false" customHeight="false" outlineLevel="0" collapsed="false">
      <c r="A2" s="163" t="s">
        <v>86</v>
      </c>
      <c r="B2" s="163"/>
      <c r="C2" s="163"/>
    </row>
    <row r="3" customFormat="false" ht="15" hidden="false" customHeight="false" outlineLevel="0" collapsed="false">
      <c r="A3" s="164"/>
      <c r="B3" s="165" t="s">
        <v>87</v>
      </c>
      <c r="C3" s="166" t="s">
        <v>24</v>
      </c>
    </row>
    <row r="4" customFormat="false" ht="15" hidden="false" customHeight="false" outlineLevel="0" collapsed="false">
      <c r="A4" s="167" t="s">
        <v>88</v>
      </c>
      <c r="B4" s="168" t="n">
        <v>9</v>
      </c>
      <c r="C4" s="169" t="n">
        <v>27</v>
      </c>
    </row>
    <row r="5" customFormat="false" ht="15" hidden="false" customHeight="false" outlineLevel="0" collapsed="false">
      <c r="A5" s="170" t="s">
        <v>89</v>
      </c>
      <c r="B5" s="168" t="n">
        <v>9</v>
      </c>
      <c r="C5" s="169" t="n">
        <v>27</v>
      </c>
      <c r="R5" s="129" t="s">
        <v>5</v>
      </c>
    </row>
    <row r="6" customFormat="false" ht="15" hidden="false" customHeight="false" outlineLevel="0" collapsed="false">
      <c r="A6" s="170" t="s">
        <v>90</v>
      </c>
      <c r="B6" s="168" t="n">
        <v>9</v>
      </c>
      <c r="C6" s="169" t="n">
        <v>26</v>
      </c>
    </row>
    <row r="7" customFormat="false" ht="15" hidden="false" customHeight="false" outlineLevel="0" collapsed="false">
      <c r="A7" s="170" t="s">
        <v>91</v>
      </c>
      <c r="B7" s="2" t="n">
        <v>8</v>
      </c>
      <c r="C7" s="169" t="n">
        <v>24</v>
      </c>
    </row>
    <row r="8" customFormat="false" ht="15" hidden="false" customHeight="false" outlineLevel="0" collapsed="false">
      <c r="A8" s="170" t="s">
        <v>92</v>
      </c>
      <c r="B8" s="168" t="n">
        <v>8</v>
      </c>
      <c r="C8" s="169" t="n">
        <v>24</v>
      </c>
    </row>
    <row r="9" customFormat="false" ht="15" hidden="false" customHeight="false" outlineLevel="0" collapsed="false">
      <c r="A9" s="170" t="s">
        <v>93</v>
      </c>
      <c r="B9" s="168" t="n">
        <v>9</v>
      </c>
      <c r="C9" s="169" t="n">
        <v>27</v>
      </c>
    </row>
    <row r="10" customFormat="false" ht="15" hidden="false" customHeight="false" outlineLevel="0" collapsed="false">
      <c r="A10" s="170" t="s">
        <v>94</v>
      </c>
      <c r="B10" s="168" t="n">
        <v>10</v>
      </c>
      <c r="C10" s="169" t="n">
        <v>30</v>
      </c>
    </row>
    <row r="11" customFormat="false" ht="15" hidden="false" customHeight="false" outlineLevel="0" collapsed="false">
      <c r="A11" s="170" t="s">
        <v>95</v>
      </c>
      <c r="B11" s="168"/>
      <c r="C11" s="169"/>
    </row>
    <row r="12" customFormat="false" ht="15" hidden="false" customHeight="false" outlineLevel="0" collapsed="false">
      <c r="A12" s="170" t="s">
        <v>96</v>
      </c>
      <c r="B12" s="168"/>
      <c r="C12" s="169"/>
    </row>
    <row r="13" customFormat="false" ht="15" hidden="false" customHeight="false" outlineLevel="0" collapsed="false">
      <c r="A13" s="171" t="s">
        <v>97</v>
      </c>
      <c r="B13" s="172"/>
      <c r="C13" s="173"/>
    </row>
    <row r="16" customFormat="false" ht="15" hidden="false" customHeight="false" outlineLevel="0" collapsed="false">
      <c r="A16" s="174" t="s">
        <v>98</v>
      </c>
      <c r="B16" s="175" t="s">
        <v>99</v>
      </c>
      <c r="C16" s="175" t="s">
        <v>93</v>
      </c>
    </row>
    <row r="17" customFormat="false" ht="15" hidden="false" customHeight="false" outlineLevel="0" collapsed="false">
      <c r="A17" s="129" t="s">
        <v>35</v>
      </c>
      <c r="B17" s="176" t="n">
        <v>45870</v>
      </c>
      <c r="C17" s="130" t="n">
        <v>4</v>
      </c>
    </row>
    <row r="18" customFormat="false" ht="15" hidden="false" customHeight="false" outlineLevel="0" collapsed="false">
      <c r="A18" s="129" t="s">
        <v>36</v>
      </c>
      <c r="B18" s="176" t="n">
        <v>45870</v>
      </c>
      <c r="C18" s="130" t="n">
        <v>5</v>
      </c>
    </row>
    <row r="21" customFormat="false" ht="15" hidden="false" customHeight="false" outlineLevel="0" collapsed="false">
      <c r="A21" s="174" t="s">
        <v>100</v>
      </c>
      <c r="B21" s="175" t="s">
        <v>101</v>
      </c>
      <c r="C21" s="175" t="s">
        <v>102</v>
      </c>
      <c r="D21" s="175" t="s">
        <v>103</v>
      </c>
    </row>
    <row r="22" customFormat="false" ht="15" hidden="false" customHeight="false" outlineLevel="0" collapsed="false">
      <c r="A22" s="129" t="s">
        <v>104</v>
      </c>
      <c r="B22" s="129"/>
      <c r="D22" s="129"/>
    </row>
    <row r="23" customFormat="false" ht="15" hidden="false" customHeight="false" outlineLevel="0" collapsed="false">
      <c r="A23" s="129" t="s">
        <v>105</v>
      </c>
      <c r="B23" s="129"/>
      <c r="D23" s="129"/>
    </row>
    <row r="24" customFormat="false" ht="15" hidden="false" customHeight="false" outlineLevel="0" collapsed="false">
      <c r="A24" s="129" t="s">
        <v>106</v>
      </c>
      <c r="B24" s="129"/>
      <c r="D24" s="129"/>
    </row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">
    <mergeCell ref="A2: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2020-02-12T08:27:35Z</dcterms:created>
  <dc:creator>Bryan Lay Yee</dc:creator>
  <dc:description/>
  <dc:language>en-NZ</dc:language>
  <cp:lastModifiedBy/>
  <dcterms:modified xsi:type="dcterms:W3CDTF">2026-08-19T21:15:14Z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